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8800" windowHeight="12165" tabRatio="856" activeTab="2"/>
  </bookViews>
  <sheets>
    <sheet name="ESPELHO" sheetId="1" r:id="rId1"/>
    <sheet name="PLANILHA" sheetId="2" r:id="rId2"/>
    <sheet name="CRONOGRAMA" sheetId="3" r:id="rId3"/>
    <sheet name="MEM REDE" sheetId="4" r:id="rId4"/>
    <sheet name="MEM REDE B RIO" sheetId="5" r:id="rId5"/>
    <sheet name="MEM REDE C2" sheetId="6" r:id="rId6"/>
    <sheet name="DATA BASE ABRIL 21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#REF!</definedName>
    <definedName name="\w">#N/A</definedName>
    <definedName name="___________________VO1">'[1]MEMORIAL'!#REF!</definedName>
    <definedName name="__________________VE1">'[2]MEMORIAL'!#REF!</definedName>
    <definedName name="__________________VO1">'[1]MEMORIAL'!#REF!</definedName>
    <definedName name="_________________VE1">'[3]MEMORIAL'!#REF!</definedName>
    <definedName name="________________VO1">'[1]MEMORIAL'!#REF!</definedName>
    <definedName name="_______________VE1">'[2]MEMORIAL'!#REF!</definedName>
    <definedName name="_______________VO1">'[1]MEMORIAL'!#REF!</definedName>
    <definedName name="______________VE1">'[4]MEMORIAL'!#REF!</definedName>
    <definedName name="_____________VO1">'[1]MEMORIAL'!#REF!</definedName>
    <definedName name="____________VE1">'[5]MEMORIAL'!#REF!</definedName>
    <definedName name="___________VE1">'[2]MEMORIAL'!#REF!</definedName>
    <definedName name="___________VO1">'[1]MEMORIAL'!#REF!</definedName>
    <definedName name="__________VE1">'[3]MEMORIAL'!#REF!</definedName>
    <definedName name="__________VO1">'[1]MEMORIAL'!#REF!</definedName>
    <definedName name="_________VE1">'[2]MEMORIAL'!#REF!</definedName>
    <definedName name="_________VO1">'[1]MEMORIAL'!#REF!</definedName>
    <definedName name="________VE1">'[4]MEMORIAL'!#REF!</definedName>
    <definedName name="________VO1">'[1]MEMORIAL'!#REF!</definedName>
    <definedName name="_______VE1">'[2]MEMORIAL'!#REF!</definedName>
    <definedName name="______VO1">'[1]MEMORIAL'!#REF!</definedName>
    <definedName name="_____VE1">'[5]MEMORIAL'!#REF!</definedName>
    <definedName name="_____VO1">'[1]MEMORIAL'!#REF!</definedName>
    <definedName name="____VE1">'[2]MEMORIAL'!#REF!</definedName>
    <definedName name="____VO1">'[1]MEMORIAL'!#REF!</definedName>
    <definedName name="___VE1">'[4]MEMORIAL'!#REF!</definedName>
    <definedName name="___VO1">'[1]MEMORIAL'!#REF!</definedName>
    <definedName name="__VE1">'[2]MEMORIAL'!#REF!</definedName>
    <definedName name="__VO1">'[1]MEMORIAL'!#REF!</definedName>
    <definedName name="_FOG50">#REF!</definedName>
    <definedName name="_PVC100">#REF!</definedName>
    <definedName name="_PVC150">#REF!</definedName>
    <definedName name="_PVC50">#REF!</definedName>
    <definedName name="_PVC75">#REF!</definedName>
    <definedName name="_VBF1">#REF!</definedName>
    <definedName name="_VE1">#REF!</definedName>
    <definedName name="_VO1">#REF!</definedName>
    <definedName name="_VR1">#REF!</definedName>
    <definedName name="_xlfn.AVERAGEIF" hidden="1">#NAME?</definedName>
    <definedName name="_xlfn.COUNTIFS" hidden="1">#NAME?</definedName>
    <definedName name="_xlfn.IFERROR" hidden="1">#NAME?</definedName>
    <definedName name="_xlfn.SINGLE" hidden="1">#NAME?</definedName>
    <definedName name="_xlfn.SUMIFS" hidden="1">#NAME?</definedName>
    <definedName name="A__1">'[1]MEMORIAL'!#REF!</definedName>
    <definedName name="A__1_1">"'file://maximus/usuarios/dcandido/or%c3%87amentos/praia%20grande/a-034-001-70-5-or-0003_orc.xls'#$'rap-r'.$dn$374"</definedName>
    <definedName name="A__2">'[1]MEMORIAL'!#REF!</definedName>
    <definedName name="A__2_1">"'file://maximus/usuarios/dcandido/or%c3%87amentos/praia%20grande/a-034-001-70-5-or-0003_orc.xls'#$'rap-r'.$es$405"</definedName>
    <definedName name="A__3">'[1]MEMORIAL'!#REF!</definedName>
    <definedName name="A__3_1">"'file://maximus/usuarios/dcandido/or%c3%87amentos/praia%20grande/a-034-001-70-5-or-0003_orc.xls'#$'rap-r'.$fc$415"</definedName>
    <definedName name="A__4">'[1]MEMORIAL'!#REF!</definedName>
    <definedName name="A__4_1">"'file://maximus/usuarios/dcandido/or%c3%87amentos/praia%20grande/a-034-001-70-5-or-0003_orc.xls'#$'rap-r'.$fr$430"</definedName>
    <definedName name="A__5">'[1]MEMORIAL'!#REF!</definedName>
    <definedName name="A__5_1">"'file://maximus/usuarios/dcandido/or%c3%87amentos/praia%20grande/a-034-001-70-5-or-0003_orc.xls'#$'rap-r'.$ga$439"</definedName>
    <definedName name="A__6">'[1]MEMORIAL'!#REF!</definedName>
    <definedName name="A__6_1">"'file://maximus/usuarios/dcandido/or%c3%87amentos/praia%20grande/a-034-001-70-5-or-0003_orc.xls'#$'rap-r'.$bc$13879"</definedName>
    <definedName name="A_1">'[1]MEMORIAL'!#REF!</definedName>
    <definedName name="A_1_1">"'file://maximus/usuarios/dcandido/or%c3%87amentos/praia%20grande/a-034-001-70-5-or-0003_orc.xls'#$'rap-r'.$ei$651"</definedName>
    <definedName name="A_2">'[1]MEMORIAL'!#REF!</definedName>
    <definedName name="A_2_1">"'file://maximus/usuarios/dcandido/or%c3%87amentos/praia%20grande/a-034-001-70-5-or-0003_orc.xls'#$'rap-r'.$fp$684"</definedName>
    <definedName name="A_3">'[1]MEMORIAL'!#REF!</definedName>
    <definedName name="A_3_1">"'file://maximus/usuarios/dcandido/or%c3%87amentos/praia%20grande/a-034-001-70-5-or-0003_orc.xls'#$'rap-r'.$fw$691"</definedName>
    <definedName name="aaa">#REF!</definedName>
    <definedName name="APARENTE">#REF!</definedName>
    <definedName name="_xlnm.Print_Area" localSheetId="2">'CRONOGRAMA'!$A$1:$P$18</definedName>
    <definedName name="_xlnm.Print_Area" localSheetId="0">'ESPELHO'!$A$1:$E$13</definedName>
    <definedName name="_xlnm.Print_Area" localSheetId="4">'MEM REDE B RIO'!$A$1:$W$100</definedName>
    <definedName name="_xlnm.Print_Area" localSheetId="5">'MEM REDE C2'!$A$1:$S$21</definedName>
    <definedName name="_xlnm.Print_Area" localSheetId="1">'PLANILHA'!$A$1:$F$81</definedName>
    <definedName name="ASFALTO">#REF!</definedName>
    <definedName name="b">'[6]PLANILHA'!#REF!</definedName>
    <definedName name="BF">'[7]MEMORIAL'!#REF!</definedName>
    <definedName name="BLOCO">#N/A</definedName>
    <definedName name="BLOCRET">#REF!</definedName>
    <definedName name="CAMPO">'[8]PLANILHA'!#REF!</definedName>
    <definedName name="ciclopico">'[7]MEMORIAL'!#REF!</definedName>
    <definedName name="ciclópico">'[9]MEMORIAL '!#REF!</definedName>
    <definedName name="CICLOPICO_1">"'file://maximus/usuarios/dcandido/or%c3%87amentos/praia%20grande/a-034-001-70-5-or-0003_orc.xls'#$'rap-r'.$gg$445"</definedName>
    <definedName name="COMPOSICAO01">#REF!</definedName>
    <definedName name="COMPOSIÇÃO01">#REF!</definedName>
    <definedName name="COMPOSICAO02">#REF!</definedName>
    <definedName name="concciclo">#REF!</definedName>
    <definedName name="CONCRETO">#REF!</definedName>
    <definedName name="CONCRETO_A">'[9]MEMORIAL '!#REF!</definedName>
    <definedName name="CSA">#REF!</definedName>
    <definedName name="CSPP">#REF!</definedName>
    <definedName name="DadosExternos_1" localSheetId="0">'ESPELHO'!$A$9:$E$14</definedName>
    <definedName name="DadosExternos_1" localSheetId="1">'PLANILHA'!$A$5:$F$80</definedName>
    <definedName name="DEFOFO">#REF!</definedName>
    <definedName name="DEFOFO100">#REF!</definedName>
    <definedName name="DEFOFO150">#REF!</definedName>
    <definedName name="DEFOFO200">#REF!</definedName>
    <definedName name="DEFOFO250">#REF!</definedName>
    <definedName name="DEFOFO300">#REF!</definedName>
    <definedName name="ESCADA">#REF!</definedName>
    <definedName name="Excel_BuiltIn__FilterDatabase_11">#REF!</definedName>
    <definedName name="Excel_BuiltIn__FilterDatabase_13">#REF!</definedName>
    <definedName name="Excel_BuiltIn__FilterDatabase_9">#REF!</definedName>
    <definedName name="EXTENSÃO">#REF!</definedName>
    <definedName name="extred">#REF!</definedName>
    <definedName name="extred100">'[10]MEMORIAL'!#REF!</definedName>
    <definedName name="EXTREDE">'[2]MEMORIAL'!$C$63</definedName>
    <definedName name="f\ae">'[11]MEMORIAL'!#REF!</definedName>
    <definedName name="FOFO">#REF!</definedName>
    <definedName name="FOFO150">#REF!</definedName>
    <definedName name="FOFO200">#REF!</definedName>
    <definedName name="FOFO50">#REF!</definedName>
    <definedName name="FOFO75">#REF!</definedName>
    <definedName name="FOFO80">#REF!</definedName>
    <definedName name="gil">'[2]MEMORIAL'!#REF!</definedName>
    <definedName name="material">#REF!</definedName>
    <definedName name="MCOD02.020.0010">'[12]MEMORIAL'!#REF!</definedName>
    <definedName name="MCOD02.020.0070">'[12]MEMORIAL'!#REF!</definedName>
    <definedName name="MCOD02.030.0090">'[12]MEMORIAL'!#REF!</definedName>
    <definedName name="MCOD02.030.0100">'[12]MEMORIAL'!#REF!</definedName>
    <definedName name="MCOD02.040.0200">'[12]MEMORIAL'!#REF!</definedName>
    <definedName name="MCOD02.040.0280">'[12]MEMORIAL'!#REF!</definedName>
    <definedName name="MCOD02.040.0921">'[12]MEMORIAL'!#REF!</definedName>
    <definedName name="MCOD02.040.1055">'[12]MEMORIAL'!#REF!</definedName>
    <definedName name="MCOD02.040.1060">'[12]MEMORIAL'!#REF!</definedName>
    <definedName name="MCOD02.040.3790">'[12]MEMORIAL'!#REF!</definedName>
    <definedName name="MCOD02.040.3800">'[12]MEMORIAL'!#REF!</definedName>
    <definedName name="MCOD02.040.3810">'[12]MEMORIAL'!#REF!</definedName>
    <definedName name="MCOD02.040.4510">'[12]MEMORIAL'!#REF!</definedName>
    <definedName name="MCOD02.040.4520">'[12]MEMORIAL'!#REF!</definedName>
    <definedName name="MCOD02.040.4550">'[12]MEMORIAL'!#REF!</definedName>
    <definedName name="MCOD02.040.4620">'[12]MEMORIAL'!#REF!</definedName>
    <definedName name="MCOD02.040.4630">'[12]MEMORIAL'!#REF!</definedName>
    <definedName name="MCOD02.040.4636">'[12]MEMORIAL'!#REF!</definedName>
    <definedName name="MCOD02.040.4690">'[12]MEMORIAL'!#REF!</definedName>
    <definedName name="MCOD02.040.7402">'[12]MEMORIAL'!#REF!</definedName>
    <definedName name="MCOD02.040.9800">'[12]MEMORIAL'!#REF!</definedName>
    <definedName name="MCOD02.040.9802">'[12]MEMORIAL'!#REF!</definedName>
    <definedName name="MCOD02.040.9804">'[12]MEMORIAL'!#REF!</definedName>
    <definedName name="MCOD02.110.0014">'[12]MEMORIAL'!#REF!</definedName>
    <definedName name="MCOD02.110.0054">'[12]MEMORIAL'!#REF!</definedName>
    <definedName name="MCOD02.110.0066">'[12]MEMORIAL'!#REF!</definedName>
    <definedName name="MCOD02.110.0094">'[12]MEMORIAL'!#REF!</definedName>
    <definedName name="MCOD02.110.0106">'[12]MEMORIAL'!#REF!</definedName>
    <definedName name="MCOD02.110.0110">'[12]MEMORIAL'!#REF!</definedName>
    <definedName name="MCOD02.110.0134">'[12]MEMORIAL'!#REF!</definedName>
    <definedName name="MCOD02.110.0146">'[12]MEMORIAL'!#REF!</definedName>
    <definedName name="MCOD02.110.0150">'[12]MEMORIAL'!#REF!</definedName>
    <definedName name="MCOD02.110.0610">'[12]MEMORIAL'!#REF!</definedName>
    <definedName name="MCOD02.110.0620">'[12]MEMORIAL'!#REF!</definedName>
    <definedName name="MCOD02.110.0734">'[12]MEMORIAL'!#REF!</definedName>
    <definedName name="MCOD02.110.0738">'[12]MEMORIAL'!#REF!</definedName>
    <definedName name="MCOD02.110.0750">'[12]MEMORIAL'!#REF!</definedName>
    <definedName name="MCOD02.110.1014">'[12]MEMORIAL'!#REF!</definedName>
    <definedName name="MCOD02.110.1020">'[12]MEMORIAL'!#REF!</definedName>
    <definedName name="MCOD02.110.1164">'[12]MEMORIAL'!#REF!</definedName>
    <definedName name="MCOD02.110.1166">'[12]MEMORIAL'!#REF!</definedName>
    <definedName name="MCOD02.110.1420">'[12]MEMORIAL'!#REF!</definedName>
    <definedName name="MCOD02.110.1426">'[12]MEMORIAL'!#REF!</definedName>
    <definedName name="MCOD02.110.1654">'[12]MEMORIAL'!#REF!</definedName>
    <definedName name="MCOD02.110.1880">'[12]MEMORIAL'!#REF!</definedName>
    <definedName name="MCOD02.110.1974">'[12]MEMORIAL'!#REF!</definedName>
    <definedName name="MCOD02.110.1996">'[12]MEMORIAL'!#REF!</definedName>
    <definedName name="MCOD02.110.2012">'[12]MEMORIAL'!#REF!</definedName>
    <definedName name="MCOD02.110.2016">'[12]MEMORIAL'!#REF!</definedName>
    <definedName name="MCOD02.110.2024">'[12]MEMORIAL'!#REF!</definedName>
    <definedName name="MCOD02.110.2026">'[12]MEMORIAL'!#REF!</definedName>
    <definedName name="MCOD02.110.2310">'[12]MEMORIAL'!#REF!</definedName>
    <definedName name="MCOD02.110.2480">'[12]MEMORIAL'!#REF!</definedName>
    <definedName name="MCOD02.110.2798">'[12]MEMORIAL'!#REF!</definedName>
    <definedName name="MCOD02.110.2806">'[12]MEMORIAL'!#REF!</definedName>
    <definedName name="MCOD02.110.2868">'[12]MEMORIAL'!#REF!</definedName>
    <definedName name="MCOD02.110.3856">'[12]MEMORIAL'!#REF!</definedName>
    <definedName name="MCOD02.110.3908">'[12]MEMORIAL'!#REF!</definedName>
    <definedName name="MCOD02.110.3926">'[12]MEMORIAL'!#REF!</definedName>
    <definedName name="MCOD02.110.4288">'[12]MEMORIAL'!#REF!</definedName>
    <definedName name="MCOD02.110.4296">'[12]MEMORIAL'!#REF!</definedName>
    <definedName name="MCOD02.110.4308">'[12]MEMORIAL'!#REF!</definedName>
    <definedName name="MCOD02.110.4312">'[12]MEMORIAL'!#REF!</definedName>
    <definedName name="MCOD02.110.4320">'[12]MEMORIAL'!#REF!</definedName>
    <definedName name="MCOD02.110.4780">'[12]MEMORIAL'!#REF!</definedName>
    <definedName name="MCOD02.120.0050">'[12]MEMORIAL'!#REF!</definedName>
    <definedName name="MCOD02.120.0060">'[12]MEMORIAL'!#REF!</definedName>
    <definedName name="MCOD02.120.0140">'[12]MEMORIAL'!#REF!</definedName>
    <definedName name="MCOD02.130.0070">'[12]MEMORIAL'!#REF!</definedName>
    <definedName name="MCOD02.130.0080">'[12]MEMORIAL'!#REF!</definedName>
    <definedName name="MCOD02.130.0100">'[12]MEMORIAL'!#REF!</definedName>
    <definedName name="MCOD02.140.0030">'[12]MEMORIAL'!#REF!</definedName>
    <definedName name="MCOD02.140.0080">'[12]MEMORIAL'!#REF!</definedName>
    <definedName name="MCOD02.140.0090">'[12]MEMORIAL'!#REF!</definedName>
    <definedName name="MCOD02.160.0010">'[12]MEMORIAL'!#REF!</definedName>
    <definedName name="MCOD02.160.0110">'[12]MEMORIAL'!#REF!</definedName>
    <definedName name="MCOD02.180.0010">'[12]MEMORIAL'!#REF!</definedName>
    <definedName name="MCOD02.210.0020">'[12]MEMORIAL'!#REF!</definedName>
    <definedName name="MCOD02.210.0030">'[12]MEMORIAL'!#REF!</definedName>
    <definedName name="MCOD02.210.0090">'[12]MEMORIAL'!#REF!</definedName>
    <definedName name="MCOD02.210.0110">'[12]MEMORIAL'!#REF!</definedName>
    <definedName name="MCOD02.210.0290">'[13]MEMORIAL'!#REF!</definedName>
    <definedName name="MCOD02.210.0310">'[12]MEMORIAL'!#REF!</definedName>
    <definedName name="MCOD02.210.0340">'[12]MEMORIAL'!#REF!</definedName>
    <definedName name="MCOD02.210.0350">'[12]MEMORIAL'!#REF!</definedName>
    <definedName name="MCOD02.210.0360">'[12]MEMORIAL'!#REF!</definedName>
    <definedName name="MCOD02.210.0370">'[12]MEMORIAL'!#REF!</definedName>
    <definedName name="MCOD02.210.0380">'[12]MEMORIAL'!#REF!</definedName>
    <definedName name="MCOD02.210.1609">'[13]MEMORIAL'!#REF!</definedName>
    <definedName name="MCOD02.210.1620">'[12]MEMORIAL'!#REF!</definedName>
    <definedName name="MCOD02.210.1625">'[12]MEMORIAL'!#REF!</definedName>
    <definedName name="MCOD02.210.1635">'[12]MEMORIAL'!#REF!</definedName>
    <definedName name="MCOD02.210.1637">'[12]MEMORIAL'!#REF!</definedName>
    <definedName name="MCOD03.020.0020">'[12]MEMORIAL'!#REF!</definedName>
    <definedName name="MCOD05.150.0830">'[12]MEMORIAL'!#REF!</definedName>
    <definedName name="MCOD05.150.0840">'[12]MEMORIAL'!#REF!</definedName>
    <definedName name="MCODCOTADO01">'[12]MEMORIAL'!#REF!</definedName>
    <definedName name="MCODCOTADO02">'[12]MEMORIAL'!#REF!</definedName>
    <definedName name="MCODCOTADO03">'[12]MEMORIAL'!#REF!</definedName>
    <definedName name="MCODCOTADO04">'[12]MEMORIAL'!#REF!</definedName>
    <definedName name="MTOT02.020.0010">'[12]MEMORIAL'!#REF!</definedName>
    <definedName name="MTOT02.020.0070">'[12]MEMORIAL'!#REF!</definedName>
    <definedName name="MTOT02.030.0090">'[12]MEMORIAL'!#REF!</definedName>
    <definedName name="MTOT02.030.0100">'[12]MEMORIAL'!#REF!</definedName>
    <definedName name="MTOT02.040.0200">'[12]MEMORIAL'!#REF!</definedName>
    <definedName name="MTOT02.040.0280">'[12]MEMORIAL'!#REF!</definedName>
    <definedName name="MTOT02.040.0921">'[12]MEMORIAL'!#REF!</definedName>
    <definedName name="MTOT02.040.1055">'[12]MEMORIAL'!#REF!</definedName>
    <definedName name="MTOT02.040.1060">'[12]MEMORIAL'!#REF!</definedName>
    <definedName name="MTOT02.040.3790">'[12]MEMORIAL'!#REF!</definedName>
    <definedName name="MTOT02.040.3800">'[12]MEMORIAL'!#REF!</definedName>
    <definedName name="MTOT02.040.3810">'[12]MEMORIAL'!#REF!</definedName>
    <definedName name="MTOT02.040.4510">'[12]MEMORIAL'!#REF!</definedName>
    <definedName name="MTOT02.040.4520">'[12]MEMORIAL'!#REF!</definedName>
    <definedName name="MTOT02.040.4550">'[12]MEMORIAL'!#REF!</definedName>
    <definedName name="MTOT02.040.4620">'[12]MEMORIAL'!#REF!</definedName>
    <definedName name="MTOT02.040.4630">'[12]MEMORIAL'!#REF!</definedName>
    <definedName name="MTOT02.040.4636">'[12]MEMORIAL'!#REF!</definedName>
    <definedName name="MTOT02.040.4690">'[12]MEMORIAL'!#REF!</definedName>
    <definedName name="MTOT02.040.7402">'[12]MEMORIAL'!#REF!</definedName>
    <definedName name="MTOT02.040.9800">'[12]MEMORIAL'!#REF!</definedName>
    <definedName name="MTOT02.040.9802">'[12]MEMORIAL'!#REF!</definedName>
    <definedName name="MTOT02.040.9804">'[12]MEMORIAL'!#REF!</definedName>
    <definedName name="MTOT02.110.0014">'[12]MEMORIAL'!#REF!</definedName>
    <definedName name="MTOT02.110.0054">'[12]MEMORIAL'!#REF!</definedName>
    <definedName name="MTOT02.110.0066">'[12]MEMORIAL'!#REF!</definedName>
    <definedName name="MTOT02.110.0094">'[12]MEMORIAL'!#REF!</definedName>
    <definedName name="MTOT02.110.0106">'[12]MEMORIAL'!#REF!</definedName>
    <definedName name="MTOT02.110.0110">'[12]MEMORIAL'!#REF!</definedName>
    <definedName name="MTOT02.110.0134">'[12]MEMORIAL'!#REF!</definedName>
    <definedName name="MTOT02.110.0146">'[12]MEMORIAL'!#REF!</definedName>
    <definedName name="MTOT02.110.0150">'[12]MEMORIAL'!#REF!</definedName>
    <definedName name="MTOT02.110.0610">'[12]MEMORIAL'!#REF!</definedName>
    <definedName name="MTOT02.110.0620">'[12]MEMORIAL'!#REF!</definedName>
    <definedName name="MTOT02.110.0734">'[12]MEMORIAL'!#REF!</definedName>
    <definedName name="MTOT02.110.0738">'[12]MEMORIAL'!#REF!</definedName>
    <definedName name="MTOT02.110.0750">'[12]MEMORIAL'!#REF!</definedName>
    <definedName name="MTOT02.110.1014">'[12]MEMORIAL'!#REF!</definedName>
    <definedName name="MTOT02.110.1020">'[12]MEMORIAL'!#REF!</definedName>
    <definedName name="MTOT02.110.1164">'[12]MEMORIAL'!#REF!</definedName>
    <definedName name="MTOT02.110.1166">'[12]MEMORIAL'!#REF!</definedName>
    <definedName name="MTOT02.110.1420">'[12]MEMORIAL'!#REF!</definedName>
    <definedName name="MTOT02.110.1426">'[12]MEMORIAL'!#REF!</definedName>
    <definedName name="MTOT02.110.1654">'[12]MEMORIAL'!#REF!</definedName>
    <definedName name="MTOT02.110.1880">'[12]MEMORIAL'!#REF!</definedName>
    <definedName name="MTOT02.110.1974">'[12]MEMORIAL'!#REF!</definedName>
    <definedName name="MTOT02.110.1996">'[12]MEMORIAL'!#REF!</definedName>
    <definedName name="MTOT02.110.2012">'[12]MEMORIAL'!#REF!</definedName>
    <definedName name="MTOT02.110.2016">'[12]MEMORIAL'!#REF!</definedName>
    <definedName name="MTOT02.110.2024">'[12]MEMORIAL'!#REF!</definedName>
    <definedName name="MTOT02.110.2026">'[12]MEMORIAL'!#REF!</definedName>
    <definedName name="MTOT02.110.2310">'[12]MEMORIAL'!#REF!</definedName>
    <definedName name="MTOT02.110.2480">'[12]MEMORIAL'!#REF!</definedName>
    <definedName name="MTOT02.110.2798">'[12]MEMORIAL'!#REF!</definedName>
    <definedName name="MTOT02.110.2806">'[12]MEMORIAL'!#REF!</definedName>
    <definedName name="MTOT02.110.2868">'[12]MEMORIAL'!#REF!</definedName>
    <definedName name="MTOT02.110.3856">'[12]MEMORIAL'!#REF!</definedName>
    <definedName name="MTOT02.110.3857">'[12]MEMORIAL'!#REF!</definedName>
    <definedName name="MTOT02.110.3908">'[12]MEMORIAL'!#REF!</definedName>
    <definedName name="MTOT02.110.3926">'[12]MEMORIAL'!#REF!</definedName>
    <definedName name="MTOT02.110.4288">'[12]MEMORIAL'!#REF!</definedName>
    <definedName name="MTOT02.110.4296">'[12]MEMORIAL'!#REF!</definedName>
    <definedName name="MTOT02.110.4308">'[12]MEMORIAL'!#REF!</definedName>
    <definedName name="MTOT02.110.4312">'[12]MEMORIAL'!#REF!</definedName>
    <definedName name="MTOT02.110.4320">'[12]MEMORIAL'!#REF!</definedName>
    <definedName name="MTOT02.110.4780">'[12]MEMORIAL'!#REF!</definedName>
    <definedName name="MTOT02.110.610">'[12]MEMORIAL'!#REF!</definedName>
    <definedName name="MTOT02.120.0050">'[12]MEMORIAL'!#REF!</definedName>
    <definedName name="MTOT02.120.0060">'[12]MEMORIAL'!#REF!</definedName>
    <definedName name="MTOT02.120.0140">'[12]MEMORIAL'!#REF!</definedName>
    <definedName name="MTOT02.130.0070">'[12]MEMORIAL'!#REF!</definedName>
    <definedName name="MTOT02.130.0080">'[12]MEMORIAL'!#REF!</definedName>
    <definedName name="MTOT02.130.0100">'[12]MEMORIAL'!#REF!</definedName>
    <definedName name="MTOT02.140.0030">'[12]MEMORIAL'!#REF!</definedName>
    <definedName name="MTOT02.140.0080">'[12]MEMORIAL'!#REF!</definedName>
    <definedName name="MTOT02.140.0090">'[12]MEMORIAL'!#REF!</definedName>
    <definedName name="MTOT02.160.0010">'[12]MEMORIAL'!#REF!</definedName>
    <definedName name="MTOT02.160.0110">'[12]MEMORIAL'!#REF!</definedName>
    <definedName name="MTOT02.180.0010">'[12]MEMORIAL'!#REF!</definedName>
    <definedName name="MTOT02.210.0020">'[12]MEMORIAL'!#REF!</definedName>
    <definedName name="MTOT02.210.0030">'[12]MEMORIAL'!#REF!</definedName>
    <definedName name="MTOT02.210.0090">'[12]MEMORIAL'!#REF!</definedName>
    <definedName name="MTOT02.210.0110">'[12]MEMORIAL'!#REF!</definedName>
    <definedName name="MTOT02.210.0290">'[13]MEMORIAL'!#REF!</definedName>
    <definedName name="MTOT02.210.0310">'[12]MEMORIAL'!#REF!</definedName>
    <definedName name="MTOT02.210.0340">'[12]MEMORIAL'!#REF!</definedName>
    <definedName name="MTOT02.210.0350">'[12]MEMORIAL'!#REF!</definedName>
    <definedName name="MTOT02.210.0360">'[12]MEMORIAL'!#REF!</definedName>
    <definedName name="MTOT02.210.0370">'[12]MEMORIAL'!#REF!</definedName>
    <definedName name="MTOT02.210.0380">'[12]MEMORIAL'!#REF!</definedName>
    <definedName name="MTOT02.210.1609">'[13]MEMORIAL'!#REF!</definedName>
    <definedName name="MTOT02.210.1620">'[12]MEMORIAL'!#REF!</definedName>
    <definedName name="MTOT02.210.1625">'[12]MEMORIAL'!#REF!</definedName>
    <definedName name="MTOT02.210.1635">'[12]MEMORIAL'!#REF!</definedName>
    <definedName name="MTOT02.210.1637">'[12]MEMORIAL'!#REF!</definedName>
    <definedName name="MTOT02.210.2930">'[13]MEMORIAL'!#REF!</definedName>
    <definedName name="MTOT02.2140.">'[12]MEMORIAL'!#REF!</definedName>
    <definedName name="MTOT03.020.0020">'[12]MEMORIAL'!#REF!</definedName>
    <definedName name="MTOT05.150.0830">'[12]MEMORIAL'!#REF!</definedName>
    <definedName name="MTOT05.150.0840">'[12]MEMORIAL'!#REF!</definedName>
    <definedName name="MTOTCOTADO01">'[12]MEMORIAL'!#REF!</definedName>
    <definedName name="MTOTCOTADO02">'[12]MEMORIAL'!#REF!</definedName>
    <definedName name="MTOTCOTADO03">'[12]MEMORIAL'!#REF!</definedName>
    <definedName name="MTOTCOTADO04">'[12]MEMORIAL'!#REF!</definedName>
    <definedName name="MTOTCOTADO05">'[12]MEMORIAL'!#REF!</definedName>
    <definedName name="MTOTCOTADO21">'[14]MEMORIAL'!#REF!</definedName>
    <definedName name="MTOTVERBA">'[14]MEMORIAL'!#REF!</definedName>
    <definedName name="NOME">#N/A</definedName>
    <definedName name="p">#REF!</definedName>
    <definedName name="PARALELO">#REF!</definedName>
    <definedName name="Print_Area_MI">#REF!</definedName>
    <definedName name="PRINT_TITLES_MI">#REF!</definedName>
    <definedName name="RAH">#REF!</definedName>
    <definedName name="RFV">'[2]MEMORIAL'!#REF!</definedName>
    <definedName name="rpa">#REF!</definedName>
    <definedName name="rpb">#REF!</definedName>
    <definedName name="rpp">#REF!</definedName>
    <definedName name="SCOD02.010.0020">#REF!</definedName>
    <definedName name="SCOD02.010.0050">'[12]MEMORIAL'!#REF!</definedName>
    <definedName name="SCOD02.010.0065">'[12]MEMORIAL'!#REF!</definedName>
    <definedName name="SCOD02.010.0130">'[12]MEMORIAL'!#REF!</definedName>
    <definedName name="SCOD03.010.0020">'[12]MEMORIAL'!#REF!</definedName>
    <definedName name="SCOD03.010.0025">'[12]MEMORIAL'!#REF!</definedName>
    <definedName name="SCOD03.010.0040">'[12]MEMORIAL'!#REF!</definedName>
    <definedName name="SCOD03.010.0050">'[12]MEMORIAL'!#REF!</definedName>
    <definedName name="SCOD03.010.0100">'[12]MEMORIAL'!#REF!</definedName>
    <definedName name="SCOD03.010.0180">'[12]MEMORIAL'!#REF!</definedName>
    <definedName name="SCOD03.010.0200">'[12]MEMORIAL'!#REF!</definedName>
    <definedName name="SCOD04.010.0010">'[7]MEMORIAL'!#REF!</definedName>
    <definedName name="SCOD04.010.0040">'[7]MEMORIAL'!#REF!</definedName>
    <definedName name="SCOD04.010.0070">'[7]MEMORIAL'!#REF!</definedName>
    <definedName name="SCOD04.010.0150">'[7]MEMORIAL'!#REF!</definedName>
    <definedName name="SCOD04.010.0190">'[7]MEMORIAL'!#REF!</definedName>
    <definedName name="SCOD04.010.0200">'[7]MEMORIAL'!#REF!</definedName>
    <definedName name="SCOD04.010.0320">'[7]MEMORIAL'!#REF!</definedName>
    <definedName name="SCOD04.010.0330">'[7]MEMORIAL'!#REF!</definedName>
    <definedName name="SCOD04.010.0371">'[12]MEMORIAL'!#REF!</definedName>
    <definedName name="SCOD04.010.0375">'[7]MEMORIAL'!#REF!</definedName>
    <definedName name="SCOD04.010.0395">'[7]MEMORIAL'!#REF!</definedName>
    <definedName name="SCOD04.010.0420">'[7]MEMORIAL'!#REF!</definedName>
    <definedName name="SCOD04.010.0430">'[7]MEMORIAL'!#REF!</definedName>
    <definedName name="SCOD05.010.0020">'[7]MEMORIAL'!#REF!</definedName>
    <definedName name="SCOD08.010.0010">'[7]MEMORIAL'!#REF!</definedName>
    <definedName name="SCOD08.010.0040">'[7]MEMORIAL'!#REF!</definedName>
    <definedName name="SCOD08.010.0060">'[12]MEMORIAL'!#REF!</definedName>
    <definedName name="SCOD08.010.0080">'[15]MEMORIAL'!#REF!</definedName>
    <definedName name="SCOD08.010.0120">'[15]MEMORIAL'!#REF!</definedName>
    <definedName name="SCOD08.010.0130">'[7]MEMORIAL'!#REF!</definedName>
    <definedName name="SCOD08.010.0135">'[7]MEMORIAL'!#REF!</definedName>
    <definedName name="SCOD08.010.0270">'[7]MEMORIAL'!#REF!</definedName>
    <definedName name="SCOD09.010.0060">'[7]MEMORIAL'!#REF!</definedName>
    <definedName name="SCOD09.010.0240">'[12]MEMORIAL'!#REF!</definedName>
    <definedName name="SCOD09.010.0430">'[12]MEMORIAL'!#REF!</definedName>
    <definedName name="SCOD09.010.0470">'[12]MEMORIAL'!#REF!</definedName>
    <definedName name="SCOD09.010.0700">'[12]MEMORIAL'!#REF!</definedName>
    <definedName name="SCOD10.010.0140">'[7]MEMORIAL'!#REF!</definedName>
    <definedName name="SCOD10.010.0180">'[7]MEMORIAL'!#REF!</definedName>
    <definedName name="SCOD10.010.0270">'[12]MEMORIAL'!#REF!</definedName>
    <definedName name="SCOD10.010.0280">'[12]MEMORIAL'!#REF!</definedName>
    <definedName name="SCOD10.010.0298">'[7]MEMORIAL'!#REF!</definedName>
    <definedName name="SCOD10.010.0307">'[12]MEMORIAL'!#REF!</definedName>
    <definedName name="SCOD10.010.0308">'[12]MEMORIAL'!#REF!</definedName>
    <definedName name="SCOD10.010.0310">'[7]MEMORIAL'!#REF!</definedName>
    <definedName name="SCOD10.010.0330">'[12]MEMORIAL'!#REF!</definedName>
    <definedName name="SCOD10.010.0333">'[12]MEMORIAL'!#REF!</definedName>
    <definedName name="SCOD10.010.0350">'[15]MEMORIAL'!#REF!</definedName>
    <definedName name="SCOD10.010.0380">'[12]MEMORIAL'!#REF!</definedName>
    <definedName name="SCOD10.010.0400">'[12]MEMORIAL'!#REF!</definedName>
    <definedName name="SCOD10.010.0431">'[12]MEMORIAL'!#REF!</definedName>
    <definedName name="SCOD10.010.1100">'[15]MEMORIAL'!#REF!</definedName>
    <definedName name="SCOD10.010.1110">'[7]MEMORIAL'!#REF!</definedName>
    <definedName name="SCOD12.010.0010">'[7]MEMORIAL'!#REF!</definedName>
    <definedName name="SCOD12.010.0060">'[12]MEMORIAL'!#REF!</definedName>
    <definedName name="SCOD12.010.0210">'[12]MEMORIAL'!#REF!</definedName>
    <definedName name="SCOD12.010.0360">'[12]MEMORIAL'!#REF!</definedName>
    <definedName name="SCOD12.010.0550">'[12]MEMORIAL'!#REF!</definedName>
    <definedName name="SCOD13.010.0030">'[12]MEMORIAL'!#REF!</definedName>
    <definedName name="SCOD13.010.0090">'[12]MEMORIAL'!#REF!</definedName>
    <definedName name="SCOD13.010.0100">'[7]MEMORIAL'!#REF!</definedName>
    <definedName name="SCOD13.010.0110">'[12]MEMORIAL'!#REF!</definedName>
    <definedName name="SCOD13.010.1200">'[12]MEMORIAL'!#REF!</definedName>
    <definedName name="SCOD15.010.0010">'[12]MEMORIAL'!#REF!</definedName>
    <definedName name="SCOD15.010.0055">'[12]MEMORIAL'!#REF!</definedName>
    <definedName name="SCOD15.010.0120">'[13]MEMORIAL'!#REF!</definedName>
    <definedName name="SCOD15.010.0140">'[12]MEMORIAL'!#REF!</definedName>
    <definedName name="SCOD15.010.0181">'[12]MEMORIAL'!#REF!</definedName>
    <definedName name="SCOD15.010.0250">'[13]MEMORIAL'!#REF!</definedName>
    <definedName name="SCOD15.010.0270">'[12]MEMORIAL'!#REF!</definedName>
    <definedName name="SCOD15.010.0280">'[7]MEMORIAL'!#REF!</definedName>
    <definedName name="SCOD15.010.0290">'[7]MEMORIAL'!#REF!</definedName>
    <definedName name="SCOD16.010.0010">'[7]MEMORIAL'!#REF!</definedName>
    <definedName name="SCOD16.010.0060">'[12]MEMORIAL'!#REF!</definedName>
    <definedName name="SCOD16.010.0110">'[12]MEMORIAL'!#REF!</definedName>
    <definedName name="SCOD16.010.0120">'[12]MEMORIAL'!#REF!</definedName>
    <definedName name="SCOD16.010.0170">'[12]MEMORIAL'!#REF!</definedName>
    <definedName name="SCOD17.010.0080">'[12]MEMORIAL'!#REF!</definedName>
    <definedName name="SCOD17.010.0100">'[7]MEMORIAL'!#REF!</definedName>
    <definedName name="SCOD17.010.0150">'[12]MEMORIAL'!#REF!</definedName>
    <definedName name="SCOD17.010.0290">'[12]MEMORIAL'!#REF!</definedName>
    <definedName name="SCOD17.010.0390">'[12]MEMORIAL'!#REF!</definedName>
    <definedName name="SCOD17.010.0436">'[7]MEMORIAL'!#REF!</definedName>
    <definedName name="SCOD17.010.0437">'[12]MEMORIAL'!#REF!</definedName>
    <definedName name="SCOD17.010.0602">'[12]MEMORIAL'!#REF!</definedName>
    <definedName name="SCODCOMPOSIÇÃO01">'[10]MEMORIAL'!#REF!</definedName>
    <definedName name="SCODCOMPOSIÇÃO01A">'[14]MEMORIAL'!#REF!</definedName>
    <definedName name="SCODCOMPOSIÇÃO02">'[14]MEMORIAL'!#REF!</definedName>
    <definedName name="SCODCOTADO01">'[7]MEMORIAL'!#REF!</definedName>
    <definedName name="SCODCOTADO02">'[7]MEMORIAL'!#REF!</definedName>
    <definedName name="SCODCOTADO03">'[7]MEMORIAL'!#REF!</definedName>
    <definedName name="SCODCOTADO04">'[7]MEMORIAL'!#REF!</definedName>
    <definedName name="SCODCOTADO05">'[7]MEMORIAL'!#REF!</definedName>
    <definedName name="SCODCOTADO06">'[7]MEMORIAL'!#REF!</definedName>
    <definedName name="SCODVERBA01">'[7]MEMORIAL'!#REF!</definedName>
    <definedName name="SCOMPOS01">'[7]MEMORIAL'!#REF!</definedName>
    <definedName name="serviço">#REF!</definedName>
    <definedName name="STOT01.010.0020">'[7]MEMORIAL'!#REF!</definedName>
    <definedName name="STOT01.050.0040">'[7]MEMORIAL'!#REF!</definedName>
    <definedName name="STOT01.110.0010">'[7]MEMORIAL'!#REF!</definedName>
    <definedName name="STOT01.110.0295">'[7]MEMORIAL'!#REF!</definedName>
    <definedName name="STOT01.110.0720">'[7]MEMORIAL'!#REF!</definedName>
    <definedName name="STOT01.120.O22O">'[7]MEMORIAL'!#REF!</definedName>
    <definedName name="STOT01.150.0130">'[7]MEMORIAL'!#REF!</definedName>
    <definedName name="STOT01.150.0190">'[7]MEMORIAL'!#REF!</definedName>
    <definedName name="STOT01.250.0020">'[7]MEMORIAL'!#REF!</definedName>
    <definedName name="STOT01.250.0040">'[7]MEMORIAL'!#REF!</definedName>
    <definedName name="STOT01.250.0340">'[7]MEMORIAL'!#REF!</definedName>
    <definedName name="STOT01.2500040">'[7]MEMORIAL'!#REF!</definedName>
    <definedName name="STOT02.010.0020">'[7]MEMORIAL'!#REF!</definedName>
    <definedName name="STOT02.010.0030">'[7]MEMORIAL'!#REF!</definedName>
    <definedName name="STOT02.010.0050">'[16]MEMORIAL'!#REF!</definedName>
    <definedName name="STOT02.010.0060">'[7]MEMORIAL'!#REF!</definedName>
    <definedName name="STOT02.010.0065">'[7]MEMORIAL'!#REF!</definedName>
    <definedName name="STOT02.010.0080">'[7]MEMORIAL'!#REF!</definedName>
    <definedName name="STOT02.010.0090">'[7]MEMORIAL'!#REF!</definedName>
    <definedName name="STOT02.010.0130">'[16]MEMORIAL'!#REF!</definedName>
    <definedName name="STOT02.010.0140">'[7]MEMORIAL'!#REF!</definedName>
    <definedName name="STOT02.010.0150">'[7]MEMORIAL'!#REF!</definedName>
    <definedName name="STOT02.020.0020">'[7]MEMORIAL'!#REF!</definedName>
    <definedName name="STOT02.040.0320">'[7]MEMORIAL'!#REF!</definedName>
    <definedName name="STOT02.040.3910">'[7]MEMORIAL'!#REF!</definedName>
    <definedName name="STOT02.040.3930">'[7]MEMORIAL'!#REF!</definedName>
    <definedName name="STOT02.040.7438">'[7]MEMORIAL'!#REF!</definedName>
    <definedName name="STOT02.110.0136">'[7]MEMORIAL'!#REF!</definedName>
    <definedName name="STOT02.110.0736">'[7]MEMORIAL'!#REF!</definedName>
    <definedName name="STOT02.110.1866">'[7]MEMORIAL'!#REF!</definedName>
    <definedName name="STOT02.110.2021">'[7]MEMORIAL'!#REF!</definedName>
    <definedName name="STOT02.110.2070">'[7]MEMORIAL'!#REF!</definedName>
    <definedName name="STOT02.110.2284">'[7]MEMORIAL'!#REF!</definedName>
    <definedName name="STOT02.110.2758">'[7]MEMORIAL'!#REF!</definedName>
    <definedName name="STOT02.110.3862">'[7]MEMORIAL'!#REF!</definedName>
    <definedName name="STOT02.110.3868">'[7]MEMORIAL'!#REF!</definedName>
    <definedName name="STOT02.110.3926">'[7]MEMORIAL'!#REF!</definedName>
    <definedName name="STOT02.110.4292">'[7]MEMORIAL'!#REF!</definedName>
    <definedName name="STOT02.110.4760">'[7]MEMORIAL'!#REF!</definedName>
    <definedName name="STOT02.120.0010">'[7]MEMORIAL'!#REF!</definedName>
    <definedName name="STOT02.120.0040">'[7]MEMORIAL'!#REF!</definedName>
    <definedName name="STOT02.140.0040">'[7]MEMORIAL'!#REF!</definedName>
    <definedName name="STOT02.160.0010">'[7]MEMORIAL'!#REF!</definedName>
    <definedName name="STOT02.160.0075">'[7]MEMORIAL'!#REF!</definedName>
    <definedName name="STOT02.210.0030">'[7]MEMORIAL'!#REF!</definedName>
    <definedName name="STOT02.210.0110">'[7]MEMORIAL'!#REF!</definedName>
    <definedName name="STOT02.210.0290">'[7]MEMORIAL'!#REF!</definedName>
    <definedName name="STOT02.210.0320">'[7]MEMORIAL'!#REF!</definedName>
    <definedName name="STOT03.010.0020">'[7]MEMORIAL'!#REF!</definedName>
    <definedName name="STOT03.010.0025">'[7]MEMORIAL'!#REF!</definedName>
    <definedName name="STOT03.010.0040">'[12]MEMORIAL'!#REF!</definedName>
    <definedName name="STOT03.010.0050">'[12]MEMORIAL'!#REF!</definedName>
    <definedName name="STOT03.010.0100">'[16]MEMORIAL'!#REF!</definedName>
    <definedName name="STOT03.010.0140">'[7]MEMORIAL'!#REF!</definedName>
    <definedName name="STOT03.010.0160">'[7]MEMORIAL'!#REF!</definedName>
    <definedName name="STOT03.010.0170">'[7]MEMORIAL'!#REF!</definedName>
    <definedName name="STOT03.010.0180">'[7]MEMORIAL'!#REF!</definedName>
    <definedName name="STOT03.010.0190">'[7]MEMORIAL'!#REF!</definedName>
    <definedName name="STOT03.010.0200">'[7]MEMORIAL'!#REF!</definedName>
    <definedName name="STOT04.010.0010">'[7]MEMORIAL'!#REF!</definedName>
    <definedName name="STOT04.010.0040">'[7]MEMORIAL'!#REF!</definedName>
    <definedName name="STOT04.010.0070">'[7]MEMORIAL'!#REF!</definedName>
    <definedName name="STOT04.010.0150">'[7]MEMORIAL'!#REF!</definedName>
    <definedName name="STOT04.010.0190">'[7]MEMORIAL'!#REF!</definedName>
    <definedName name="STOT04.010.0200">'[7]MEMORIAL'!#REF!</definedName>
    <definedName name="STOT04.010.0290">'[17]MEMORIAL'!#REF!</definedName>
    <definedName name="STOT04.010.0320">'[7]MEMORIAL'!#REF!</definedName>
    <definedName name="STOT04.010.0330">'[7]MEMORIAL'!#REF!</definedName>
    <definedName name="STOT04.010.0371">'[12]MEMORIAL'!#REF!</definedName>
    <definedName name="STOT04.010.0375">'[7]MEMORIAL'!#REF!</definedName>
    <definedName name="STOT04.010.0395">'[7]MEMORIAL'!#REF!</definedName>
    <definedName name="STOT04.010.0420">'[7]MEMORIAL'!#REF!</definedName>
    <definedName name="STOT04.010.0430">'[7]MEMORIAL'!#REF!</definedName>
    <definedName name="STOT05.010.0020">'[7]MEMORIAL'!#REF!</definedName>
    <definedName name="STOT05.110.0005">'[7]MEMORIAL'!#REF!</definedName>
    <definedName name="STOT05.110.0420">'[7]MEMORIAL'!#REF!</definedName>
    <definedName name="STOT05.110.1300">'[7]MEMORIAL'!#REF!</definedName>
    <definedName name="STOT05.110.1565">'[7]MEMORIAL'!#REF!</definedName>
    <definedName name="STOT05.110.1590">'[7]MEMORIAL'!#REF!</definedName>
    <definedName name="STOT05.110.1620">'[7]MEMORIAL'!#REF!</definedName>
    <definedName name="STOT05.120.0060">'[7]MEMORIAL'!#REF!</definedName>
    <definedName name="STOT06.010.0010">'[7]MEMORIAL'!#REF!</definedName>
    <definedName name="STOT08.010.0010">'[7]MEMORIAL'!#REF!</definedName>
    <definedName name="STOT08.010.0040">'[7]MEMORIAL'!#REF!</definedName>
    <definedName name="STOT08.010.0060">'[12]MEMORIAL'!#REF!</definedName>
    <definedName name="STOT08.010.0080">'[16]MEMORIAL'!#REF!</definedName>
    <definedName name="STOT08.010.0120">'[7]MEMORIAL'!#REF!</definedName>
    <definedName name="STOT08.010.0130">'[7]MEMORIAL'!#REF!</definedName>
    <definedName name="STOT08.010.0135">'[7]MEMORIAL'!#REF!</definedName>
    <definedName name="STOT08.010.0180">'[15]MEMORIAL'!#REF!</definedName>
    <definedName name="STOT08.010.0190">'[7]MEMORIAL'!#REF!</definedName>
    <definedName name="STOT08.010.0270">'[7]MEMORIAL'!#REF!</definedName>
    <definedName name="STOT080.010.0350">'[7]MEMORIAL'!#REF!</definedName>
    <definedName name="STOT09.010.0060">'[7]MEMORIAL'!#REF!</definedName>
    <definedName name="STOT09.010.0070">'[7]MEMORIAL'!#REF!</definedName>
    <definedName name="STOT09.010.0240">'[7]MEMORIAL'!#REF!</definedName>
    <definedName name="STOT09.010.0380">'[7]MEMORIAL'!#REF!</definedName>
    <definedName name="STOT09.010.0430">'[7]MEMORIAL'!#REF!</definedName>
    <definedName name="STOT09.010.0470">'[7]MEMORIAL'!#REF!</definedName>
    <definedName name="STOT09.010.0700">'[7]MEMORIAL'!#REF!</definedName>
    <definedName name="STOT10.010.0140">'[7]MEMORIAL'!#REF!</definedName>
    <definedName name="STOT10.010.0150">'[7]MEMORIAL'!#REF!</definedName>
    <definedName name="STOT10.010.0180">'[7]MEMORIAL'!#REF!</definedName>
    <definedName name="STOT10.010.0270">'[12]MEMORIAL'!#REF!</definedName>
    <definedName name="STOT10.010.0280">'[7]MEMORIAL'!#REF!</definedName>
    <definedName name="STOT10.010.0290">'[7]MEMORIAL'!#REF!</definedName>
    <definedName name="STOT10.010.0298">'[7]MEMORIAL'!#REF!</definedName>
    <definedName name="STOT10.010.0307">'[7]MEMORIAL'!#REF!</definedName>
    <definedName name="STOT10.010.0308">'[7]MEMORIAL'!#REF!</definedName>
    <definedName name="STOT10.010.0310">'[7]MEMORIAL'!#REF!</definedName>
    <definedName name="STOT10.010.0330">'[7]MEMORIAL'!#REF!</definedName>
    <definedName name="STOT10.010.0333">'[7]MEMORIAL'!#REF!</definedName>
    <definedName name="STOT10.010.0350">'[7]MEMORIAL'!#REF!</definedName>
    <definedName name="STOT10.010.0380">'[7]MEMORIAL'!#REF!</definedName>
    <definedName name="STOT10.010.0400">'[7]MEMORIAL'!#REF!</definedName>
    <definedName name="STOT10.010.0431">'[7]MEMORIAL'!#REF!</definedName>
    <definedName name="STOT10.010.1100">'[7]MEMORIAL'!#REF!</definedName>
    <definedName name="STOT10.010.1110">'[7]MEMORIAL'!#REF!</definedName>
    <definedName name="STOT12.010.0010">'[7]MEMORIAL'!#REF!</definedName>
    <definedName name="STOT12.010.0050">'[7]MEMORIAL'!#REF!</definedName>
    <definedName name="STOT12.010.0060">'[7]MEMORIAL'!#REF!</definedName>
    <definedName name="STOT12.010.0210">'[7]MEMORIAL'!#REF!</definedName>
    <definedName name="STOT12.010.0300">'[7]MEMORIAL'!#REF!</definedName>
    <definedName name="STOT12.010.0340">'[7]MEMORIAL'!#REF!</definedName>
    <definedName name="STOT12.010.0360">'[7]MEMORIAL'!#REF!</definedName>
    <definedName name="STOT12.010.0550">'[7]MEMORIAL'!#REF!</definedName>
    <definedName name="STOT13.010.0030">'[12]MEMORIAL'!#REF!</definedName>
    <definedName name="STOT13.010.0040">'[7]MEMORIAL'!#REF!</definedName>
    <definedName name="STOT13.010.0090">'[7]MEMORIAL'!#REF!</definedName>
    <definedName name="STOT13.010.0100">'[7]MEMORIAL'!#REF!</definedName>
    <definedName name="STOT13.010.0110">'[7]MEMORIAL'!#REF!</definedName>
    <definedName name="STOT13.010.0350">'[7]MEMORIAL'!#REF!</definedName>
    <definedName name="STOT13.010.0360">'[7]MEMORIAL'!#REF!</definedName>
    <definedName name="STOT13.010.0380">'[7]MEMORIAL'!#REF!</definedName>
    <definedName name="STOT13.010.0410">'[7]MEMORIAL'!#REF!</definedName>
    <definedName name="STOT13.010.0860">'[7]MEMORIAL'!#REF!</definedName>
    <definedName name="STOT13.010.0880">'[7]MEMORIAL'!#REF!</definedName>
    <definedName name="STOT13.010.1200">'[7]MEMORIAL'!#REF!</definedName>
    <definedName name="STOT15.010.0010">'[12]MEMORIAL'!#REF!</definedName>
    <definedName name="STOT15.010.0040">'[17]MEMORIAL'!#REF!</definedName>
    <definedName name="STOT15.010.0055">'[12]MEMORIAL'!#REF!</definedName>
    <definedName name="STOT15.010.0120">'[13]MEMORIAL'!#REF!</definedName>
    <definedName name="STOT15.010.0140">'[12]MEMORIAL'!#REF!</definedName>
    <definedName name="STOT15.010.0181">'[12]MEMORIAL'!#REF!</definedName>
    <definedName name="STOT15.010.0250">'[13]MEMORIAL'!#REF!</definedName>
    <definedName name="STOT15.010.0270">'[7]MEMORIAL'!#REF!</definedName>
    <definedName name="STOT15.010.0280">'[7]MEMORIAL'!#REF!</definedName>
    <definedName name="STOT15.010.0290">'[7]MEMORIAL'!#REF!</definedName>
    <definedName name="STOT16.010.0010">'[7]MEMORIAL'!#REF!</definedName>
    <definedName name="STOT16.010.0060">'[7]MEMORIAL'!#REF!</definedName>
    <definedName name="STOT16.010.0110">'[7]MEMORIAL'!#REF!</definedName>
    <definedName name="STOT16.010.0120">'[7]MEMORIAL'!#REF!</definedName>
    <definedName name="STOT16.010.0150">'[7]MEMORIAL'!#REF!</definedName>
    <definedName name="STOT16.010.0170">'[7]MEMORIAL'!#REF!</definedName>
    <definedName name="STOT17.010.0080">'[7]MEMORIAL'!#REF!</definedName>
    <definedName name="STOT17.010.0100">'[7]MEMORIAL'!#REF!</definedName>
    <definedName name="STOT17.010.0120">'[7]MEMORIAL'!#REF!</definedName>
    <definedName name="STOT17.010.0150">'[7]MEMORIAL'!#REF!</definedName>
    <definedName name="STOT17.010.0290">'[7]MEMORIAL'!#REF!</definedName>
    <definedName name="STOT17.010.0350">'[7]MEMORIAL'!#REF!</definedName>
    <definedName name="STOT17.010.0390">'[12]MEMORIAL'!#REF!</definedName>
    <definedName name="STOT17.010.0437">'[12]MEMORIAL'!#REF!</definedName>
    <definedName name="STOT17.010.0602">'[12]MEMORIAL'!#REF!</definedName>
    <definedName name="STOTCOMPOS01">'[12]MEMORIAL'!#REF!</definedName>
    <definedName name="TERRA">#REF!</definedName>
    <definedName name="_xlnm.Print_Titles" localSheetId="1">'PLANILHA'!$1:$5</definedName>
    <definedName name="TOTALFASE">'[13]SERVIÇO'!$G$841</definedName>
    <definedName name="TOTALMATERIAL">#REF!</definedName>
    <definedName name="TOTALSERVIÇO">#REF!</definedName>
    <definedName name="TOTFASE">#REF!</definedName>
    <definedName name="VAA">#REF!</definedName>
    <definedName name="VAT">'[7]MEMORIAL'!#REF!</definedName>
    <definedName name="VB1.0">#REF!</definedName>
    <definedName name="VB1.1">#REF!</definedName>
    <definedName name="VB1.3">#REF!</definedName>
    <definedName name="VB2.0">#REF!</definedName>
    <definedName name="VB2.1">#REF!</definedName>
    <definedName name="VB2.10">#REF!</definedName>
    <definedName name="VB2.2">#REF!</definedName>
    <definedName name="VB2.3">#REF!</definedName>
    <definedName name="VB2.4">#REF!</definedName>
    <definedName name="VB2.5">#REF!</definedName>
    <definedName name="VB2.6">#REF!</definedName>
    <definedName name="VB2.7">#REF!</definedName>
    <definedName name="VB2.8">#REF!</definedName>
    <definedName name="VB2.9">#REF!</definedName>
    <definedName name="VB3.0">#REF!</definedName>
    <definedName name="VB3.1">#REF!</definedName>
    <definedName name="VB3.2">#REF!</definedName>
    <definedName name="VB3.3">#REF!</definedName>
    <definedName name="VB3.4">#REF!</definedName>
    <definedName name="VB3.5">#REF!</definedName>
    <definedName name="VB3.6">#REF!</definedName>
    <definedName name="VB3.7">#REF!</definedName>
    <definedName name="VB4.0">#REF!</definedName>
    <definedName name="VB4.1">#REF!</definedName>
    <definedName name="VB4.2">#REF!</definedName>
    <definedName name="VB4.3">#REF!</definedName>
    <definedName name="VB4.3.1">#REF!</definedName>
    <definedName name="VB4.3.2">#REF!</definedName>
    <definedName name="VB4.4">#REF!</definedName>
    <definedName name="VB4.5">#REF!</definedName>
    <definedName name="VB5.0">#REF!</definedName>
    <definedName name="VB5.1">#REF!</definedName>
    <definedName name="VB5.2">#REF!</definedName>
    <definedName name="VB6.0">#REF!</definedName>
    <definedName name="VB6.1">#REF!</definedName>
    <definedName name="VB6.2">#REF!</definedName>
    <definedName name="VB6.2.1">#REF!</definedName>
    <definedName name="VB6.2.2">#REF!</definedName>
    <definedName name="VB6.2.3">#REF!</definedName>
    <definedName name="VB6.3">#REF!</definedName>
    <definedName name="VB6.3.1">#REF!</definedName>
    <definedName name="VB6.3.2">#REF!</definedName>
    <definedName name="VB6.4">#REF!</definedName>
    <definedName name="VB6.4.1">#REF!</definedName>
    <definedName name="VB6.4.2">#REF!</definedName>
    <definedName name="VB6.4.3">#REF!</definedName>
    <definedName name="VB6.4.4">#REF!</definedName>
    <definedName name="VB6.4.5">#REF!</definedName>
    <definedName name="VB6.5">#REF!</definedName>
    <definedName name="VB6.6">#REF!</definedName>
    <definedName name="VB6.7">#REF!</definedName>
    <definedName name="VB6.8">#REF!</definedName>
    <definedName name="VB6.8.1">#REF!</definedName>
    <definedName name="VB6.8.2">#REF!</definedName>
    <definedName name="VB6.8.3">#REF!</definedName>
    <definedName name="VB6.8.4">#REF!</definedName>
    <definedName name="VB6.8.5">#REF!</definedName>
    <definedName name="VB6.8.6">#REF!</definedName>
    <definedName name="VB6.8.7">#REF!</definedName>
    <definedName name="VB6.8.8">#REF!</definedName>
    <definedName name="VB6.8.9">#REF!</definedName>
    <definedName name="VBF">'[2]MEMORIAL'!#REF!</definedName>
    <definedName name="VE">'[2]MEMORIAL'!#REF!</definedName>
    <definedName name="VE_1">"'file://maximus/usuarios/dcandido/or%c3%87amentos/praia%20grande/a-034-001-70-5-or-0003_orc.xls'#$'rap-r'.$fz$182"</definedName>
    <definedName name="VE1">'[2]MEMORIAL'!#REF!</definedName>
    <definedName name="VE1_1">"'file://maximus/usuarios/dcandido/or%c3%87amentos/praia%20grande/a-034-001-70-5-or-0003_orc.xls'#$'rap-r'.a1"</definedName>
    <definedName name="VEC">#REF!</definedName>
    <definedName name="VEE">'[3]MEMORIAL'!#REF!</definedName>
    <definedName name="VO">'[2]MEMORIAL'!#REF!</definedName>
    <definedName name="VO1">'[1]MEMORIAL'!#REF!</definedName>
    <definedName name="VO1_1">"'file://maximus/usuarios/dcandido/or%c3%87amentos/praia%20grande/a-034-001-70-5-or-0003_orc.xls'#$'rap-r'.$ac$7197"</definedName>
    <definedName name="VOC">#REF!</definedName>
    <definedName name="Vol_Estrutural">'[12]MEMORIAL'!#REF!</definedName>
    <definedName name="VOLCON">'[14]MEMORIAL'!#REF!</definedName>
    <definedName name="VOLCONC">'[12]MEMORIAL'!#REF!</definedName>
    <definedName name="VR">'[2]MEMORIAL'!#REF!</definedName>
    <definedName name="VRC">#REF!</definedName>
    <definedName name="VTE">'[7]MEMORIAL'!#REF!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<sst xmlns="http://schemas.openxmlformats.org/spreadsheetml/2006/main" count="686" uniqueCount="266">
  <si>
    <t>M2</t>
  </si>
  <si>
    <t>M</t>
  </si>
  <si>
    <t>UND</t>
  </si>
  <si>
    <t>UN</t>
  </si>
  <si>
    <t>CANTEIRO DE OBRAS</t>
  </si>
  <si>
    <t>UNM</t>
  </si>
  <si>
    <t>FASE</t>
  </si>
  <si>
    <t>CUSTO TOTAL</t>
  </si>
  <si>
    <t>SERVIÇO</t>
  </si>
  <si>
    <t>TXTBREVE</t>
  </si>
  <si>
    <t>QTD.</t>
  </si>
  <si>
    <t>UMB</t>
  </si>
  <si>
    <t>CUSTO UNITÁRIO</t>
  </si>
  <si>
    <t>x</t>
  </si>
  <si>
    <t>=</t>
  </si>
  <si>
    <t>BANHEIRO QUIMICO</t>
  </si>
  <si>
    <t>FOSSA SEPTICA PRE-MOLDADA CAP 10 PESSOAS</t>
  </si>
  <si>
    <t>SUMIDOURO PRE-MOLDADO CAP 10 PESSOAS</t>
  </si>
  <si>
    <t>BARRACAO ABERTO PARA GUARDA DE TUBOS</t>
  </si>
  <si>
    <t>BARRACAO ABERTO PARA SERVICOS GERAIS</t>
  </si>
  <si>
    <t>BARRACAO PARA REFEITORIO</t>
  </si>
  <si>
    <t>BARRACAO PARA VESTIARIO E SANITARIO</t>
  </si>
  <si>
    <t>PADRAO DE ENTRADA PROVISORIO DE ENERGIA</t>
  </si>
  <si>
    <t>PADRAO DE ENTRADA PROVISORIO DE AGUA</t>
  </si>
  <si>
    <t>FILTRO ANAEROBICO PRE-MOLDADO CAP 10 PES</t>
  </si>
  <si>
    <t>BARRACAO PARA ESCRITORIO/FISCALIZACAO</t>
  </si>
  <si>
    <t>BARRACAO FECHADO DEPOSITO/ALMOXARIFADO</t>
  </si>
  <si>
    <t>PLACA OBRA PAD CESAN E AGENTE FINANCEIRO</t>
  </si>
  <si>
    <t>CRAV ESTACA PERFIL "I" BITOLA W 150X13</t>
  </si>
  <si>
    <t>PILAR 40X20CM REDE DN150 A 250-RIO</t>
  </si>
  <si>
    <t>BASE 80X60X40CM REDE DN150 A 400-RIO</t>
  </si>
  <si>
    <t>MATERIAL</t>
  </si>
  <si>
    <t>TAPUME TELHA METAL E=0,50MM H=2,00M</t>
  </si>
  <si>
    <t>PV DN600 BEIRA RIO PROF ATE 1,25M-ENTER</t>
  </si>
  <si>
    <t>PV DN600 BEIRA RIO PROF 1,26A1,75M-ENTER</t>
  </si>
  <si>
    <t>PV DN600 BEIRA RIO PROF 1,76A2,25M-ENTER</t>
  </si>
  <si>
    <t>PV DN800 BEIRA RIO PROF 2,76A3,25M-ENTER</t>
  </si>
  <si>
    <t>PV DN600 BEIRA RIO PROF ATE 1,25M-AEREO</t>
  </si>
  <si>
    <t>LIG PRED ESG LONGA C/MAT BLOCO H0,6A1,0M</t>
  </si>
  <si>
    <t>LIG PRED ESG CURTA C/MAT BLOCO H0,6A1,0M</t>
  </si>
  <si>
    <t>TAMPAO FERRO FUNDIDO DN 600MM</t>
  </si>
  <si>
    <t>REDE ESG PVC NBR7362 150 ATE 1,25m S/PAV</t>
  </si>
  <si>
    <t>REDE ESG PVC NBR7362 150 1,26A1,75 S/PAV</t>
  </si>
  <si>
    <t>REDE ESG PVC NBR7362 150 1,76A2,25 BLOCO</t>
  </si>
  <si>
    <t>REDE ESG PVC NBR7362 150 2,76A3,25 S/PAV</t>
  </si>
  <si>
    <t>INTERCEP FOFO 150 AEREO - BEIRA RIO</t>
  </si>
  <si>
    <t>ASSENTAMENTO</t>
  </si>
  <si>
    <t>TOTAL GERAL</t>
  </si>
  <si>
    <t>Quantidade:</t>
  </si>
  <si>
    <t>DN</t>
  </si>
  <si>
    <t>Total</t>
  </si>
  <si>
    <t>DISPOSITIVOS ESPECIAIS - POÇOS DE VISITA</t>
  </si>
  <si>
    <t>MEMÓRIA - REDE COLETORA</t>
  </si>
  <si>
    <t>FUNDAÇÕES E ESTRUTURAS</t>
  </si>
  <si>
    <t>Estaca,Base - considerar 01 a cada 6m de rede coletora e 01 para cada Base do PV</t>
  </si>
  <si>
    <t>Quant.</t>
  </si>
  <si>
    <t>Rede Coletora</t>
  </si>
  <si>
    <t>div.</t>
  </si>
  <si>
    <t>PV</t>
  </si>
  <si>
    <t>Compri. Estaca</t>
  </si>
  <si>
    <t>Qtd. Estaca</t>
  </si>
  <si>
    <t>Estaca Rede</t>
  </si>
  <si>
    <t>Estaca PV</t>
  </si>
  <si>
    <t>Pilarete - considerar 01 a cada 6m de Rede Coletora</t>
  </si>
  <si>
    <t>Compri. Pilarete</t>
  </si>
  <si>
    <t>Quant. Pilarete</t>
  </si>
  <si>
    <t xml:space="preserve">LIGAÇÕES PREDIAIS </t>
  </si>
  <si>
    <t>Considerado uma ligação a cada 10m</t>
  </si>
  <si>
    <t>Considerado uma ligação a cada 20m</t>
  </si>
  <si>
    <t>Total Geral</t>
  </si>
  <si>
    <t>Coletor</t>
  </si>
  <si>
    <t>PV Mont.</t>
  </si>
  <si>
    <t>PV Jus.</t>
  </si>
  <si>
    <t>Comp.</t>
  </si>
  <si>
    <t>Prof, Mont,</t>
  </si>
  <si>
    <t>Prof, Jus,</t>
  </si>
  <si>
    <t>Diam.</t>
  </si>
  <si>
    <t>Pavimento</t>
  </si>
  <si>
    <t>Prof.</t>
  </si>
  <si>
    <t>Limites</t>
  </si>
  <si>
    <t>até 1,25</t>
  </si>
  <si>
    <t>até 1,75</t>
  </si>
  <si>
    <t>até 2,25</t>
  </si>
  <si>
    <t>até 2,75</t>
  </si>
  <si>
    <t>até 3,25</t>
  </si>
  <si>
    <t>até 3,75</t>
  </si>
  <si>
    <t>até 4,25</t>
  </si>
  <si>
    <t>Blokret</t>
  </si>
  <si>
    <t>Tipo/Prof.</t>
  </si>
  <si>
    <t>S/ Pav</t>
  </si>
  <si>
    <t>Asfalto</t>
  </si>
  <si>
    <t>Paralelo</t>
  </si>
  <si>
    <t>até 4,75</t>
  </si>
  <si>
    <t>até 5,25</t>
  </si>
  <si>
    <t>até 5,75</t>
  </si>
  <si>
    <t>até 6,25</t>
  </si>
  <si>
    <t>002-001</t>
  </si>
  <si>
    <t>002-002</t>
  </si>
  <si>
    <t>002-003</t>
  </si>
  <si>
    <t>002-004</t>
  </si>
  <si>
    <t>002-005</t>
  </si>
  <si>
    <t>001-001</t>
  </si>
  <si>
    <t>001-002</t>
  </si>
  <si>
    <t>001-003</t>
  </si>
  <si>
    <t>001-004</t>
  </si>
  <si>
    <t>001-005</t>
  </si>
  <si>
    <t>001-006</t>
  </si>
  <si>
    <t>001-007</t>
  </si>
  <si>
    <t>001-008</t>
  </si>
  <si>
    <t>001-009</t>
  </si>
  <si>
    <t>001-010</t>
  </si>
  <si>
    <t>001-011</t>
  </si>
  <si>
    <t>001-012</t>
  </si>
  <si>
    <t>001-013</t>
  </si>
  <si>
    <t>001-014</t>
  </si>
  <si>
    <t>001-015</t>
  </si>
  <si>
    <t>001-016</t>
  </si>
  <si>
    <t>001-017</t>
  </si>
  <si>
    <t>001-028</t>
  </si>
  <si>
    <t>001-029</t>
  </si>
  <si>
    <t>001-030</t>
  </si>
  <si>
    <t>001-031</t>
  </si>
  <si>
    <t>001-032</t>
  </si>
  <si>
    <t>001-033</t>
  </si>
  <si>
    <t>DN150</t>
  </si>
  <si>
    <t>se Diam's diferentes, acrescentar critério no cont.ses</t>
  </si>
  <si>
    <t>Ex: Nº CESAN</t>
  </si>
  <si>
    <t xml:space="preserve">Ligaçao </t>
  </si>
  <si>
    <t>considerar 50% curta</t>
  </si>
  <si>
    <t>considerar 50% Longa</t>
  </si>
  <si>
    <t>Travessia</t>
  </si>
  <si>
    <t>FIM</t>
  </si>
  <si>
    <t>MEMÓRIA DE CÁLCULO - REDE COLETOR BEIRA RIO</t>
  </si>
  <si>
    <t>001-018</t>
  </si>
  <si>
    <t>001-019</t>
  </si>
  <si>
    <t>001-020</t>
  </si>
  <si>
    <t>001-021</t>
  </si>
  <si>
    <t>001-022</t>
  </si>
  <si>
    <t>001-023</t>
  </si>
  <si>
    <t>001-024</t>
  </si>
  <si>
    <t>001-025</t>
  </si>
  <si>
    <t>001-026</t>
  </si>
  <si>
    <t>001-027</t>
  </si>
  <si>
    <t>001-034</t>
  </si>
  <si>
    <t>001-035</t>
  </si>
  <si>
    <t>001-036</t>
  </si>
  <si>
    <t>001-037</t>
  </si>
  <si>
    <t>001-038</t>
  </si>
  <si>
    <t>001-039</t>
  </si>
  <si>
    <t>001-040</t>
  </si>
  <si>
    <t>001-041</t>
  </si>
  <si>
    <t>PV-001</t>
  </si>
  <si>
    <t>PV-002</t>
  </si>
  <si>
    <t>PV-003</t>
  </si>
  <si>
    <t>PV-004</t>
  </si>
  <si>
    <t>PV-005</t>
  </si>
  <si>
    <t>PV-006</t>
  </si>
  <si>
    <t>PV-007</t>
  </si>
  <si>
    <t>PV-008</t>
  </si>
  <si>
    <t>PV-009</t>
  </si>
  <si>
    <t>PV-010</t>
  </si>
  <si>
    <t>PV-011</t>
  </si>
  <si>
    <t>PV-012</t>
  </si>
  <si>
    <t>PV-013</t>
  </si>
  <si>
    <t>PV-014</t>
  </si>
  <si>
    <t>PV-015</t>
  </si>
  <si>
    <t>PV-016</t>
  </si>
  <si>
    <t>PV-017</t>
  </si>
  <si>
    <t>PV-018</t>
  </si>
  <si>
    <t>PV-019</t>
  </si>
  <si>
    <t>PV-020</t>
  </si>
  <si>
    <t>PV-021</t>
  </si>
  <si>
    <t>PV-022</t>
  </si>
  <si>
    <t>PV-023</t>
  </si>
  <si>
    <t>PV-024</t>
  </si>
  <si>
    <t>PV-025</t>
  </si>
  <si>
    <t>PV-026</t>
  </si>
  <si>
    <t>PV-027</t>
  </si>
  <si>
    <t>PV-028</t>
  </si>
  <si>
    <t>PV-029</t>
  </si>
  <si>
    <t>PV-030</t>
  </si>
  <si>
    <t>PV-031</t>
  </si>
  <si>
    <t>PV-032</t>
  </si>
  <si>
    <t>PV-033</t>
  </si>
  <si>
    <t>PV-034</t>
  </si>
  <si>
    <t>PV-035</t>
  </si>
  <si>
    <t>PV-036</t>
  </si>
  <si>
    <t>PV-037</t>
  </si>
  <si>
    <t>PV-038</t>
  </si>
  <si>
    <t>PV-039</t>
  </si>
  <si>
    <t>PV-040</t>
  </si>
  <si>
    <t>PV-041</t>
  </si>
  <si>
    <t>ENTRE PVB1-017/PVB1-020</t>
  </si>
  <si>
    <t>PVB1-017 ATÉ PVB1-020</t>
  </si>
  <si>
    <t>MEMÓRIA DE CÁLCULO - REDE COLETORA BACIA C2</t>
  </si>
  <si>
    <t>BC2-013</t>
  </si>
  <si>
    <t>BC2-014</t>
  </si>
  <si>
    <t>BC2-015</t>
  </si>
  <si>
    <t>BC2-016</t>
  </si>
  <si>
    <t>BC2-017</t>
  </si>
  <si>
    <t>BC2-008</t>
  </si>
  <si>
    <t>BC2-001</t>
  </si>
  <si>
    <t>BC2-002</t>
  </si>
  <si>
    <t>BC2-003</t>
  </si>
  <si>
    <t>BC2-004</t>
  </si>
  <si>
    <t>BC2-005</t>
  </si>
  <si>
    <t>BC2-006</t>
  </si>
  <si>
    <t>BC2-007</t>
  </si>
  <si>
    <t>BC2-009</t>
  </si>
  <si>
    <t>BC2-010</t>
  </si>
  <si>
    <t>BC2-011</t>
  </si>
  <si>
    <t>BC2-012</t>
  </si>
  <si>
    <t>REDE COLETORA BACIA C2</t>
  </si>
  <si>
    <t>REDE COLETOR BEIRA RIO</t>
  </si>
  <si>
    <t>TOTAL - IMPLANTAÇÃO DO SISTEMA DE ESGOTAMENTO SANITÁRIO  DE SÃO ROQUE DO CANAÃ</t>
  </si>
  <si>
    <t>DATA BASE CESAN: ABRIL/2021</t>
  </si>
  <si>
    <t>NI</t>
  </si>
  <si>
    <t>DESCRIÇÃO</t>
  </si>
  <si>
    <t xml:space="preserve">UNID. </t>
  </si>
  <si>
    <t xml:space="preserve">VALOR UNITÁRIO SEM BDI </t>
  </si>
  <si>
    <t>BDI 2ª FAIXA 23,77%</t>
  </si>
  <si>
    <r>
      <t xml:space="preserve">
IMPLANTAÇÃO DO SISTEMA DE ESGOTAMENTO SANITÁRIO 
DE SÃO ROQUE DO CANAÃ - ES  
DATA BASE: ABRIL DE 2021
BDI DE SERVIÇOS: </t>
    </r>
    <r>
      <rPr>
        <b/>
        <sz val="11"/>
        <rFont val="Cambria"/>
        <family val="1"/>
      </rPr>
      <t xml:space="preserve">23,77 %
BDI DE FORNECIMENTO DE MATERIAL: 15,57 %
LEIS SOCIAIS 157,27%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</si>
  <si>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ADMINISTRAÇÃO LOCAL </t>
  </si>
  <si>
    <t>ADMIN LOCAL - SES SAO ROQUE DO CANAA 2</t>
  </si>
  <si>
    <t>REDE ESG PVC NBR7362 150 ATE 1,25m ASFAL</t>
  </si>
  <si>
    <t>REDE ESG PVC NBR7362 150 1,26A1,75 ASFAL</t>
  </si>
  <si>
    <t>REDE ESG PVC NBR7362 150 ATE 1,25m BLOCO</t>
  </si>
  <si>
    <t>REDE ESG PVC NBR7362 150 1,26A1,75 BLOCO</t>
  </si>
  <si>
    <t>CONTAINER DEPOSITO MAT 6,0X2,4M C/ BANH</t>
  </si>
  <si>
    <t>CONTAINER SANIT/VESTIARIO DE 6,0X2,4M</t>
  </si>
  <si>
    <t>MOBILIZACAO DE CONTAINER 6,0X2,4M</t>
  </si>
  <si>
    <t>DESMOBILIZACAO DE CONTAINER 6,0X2,4M</t>
  </si>
  <si>
    <t>Áereo</t>
  </si>
  <si>
    <t>ENTRE BC2-010 A BC2-012</t>
  </si>
  <si>
    <t>ENTRE BC2-012 E PV-EEB -D</t>
  </si>
  <si>
    <t>ENTRE BC2-007 A BC2-008</t>
  </si>
  <si>
    <t>ENTRE BC2-005 A BC2-006 e BC2-013 A BC2-014</t>
  </si>
  <si>
    <t>ENTRE BC2-008 A BC2-010 e BC2-016 A BC2-008</t>
  </si>
  <si>
    <t>ENTRE BC2-008 A BC2-009; BC2-006 A BC2-007; BC2-001 A BC2-005 e BC2-014 A BC2-017</t>
  </si>
  <si>
    <t>ENTRE PVB1-039/PVB1-040</t>
  </si>
  <si>
    <t>ENTRE PVB1-040/PVB1-041</t>
  </si>
  <si>
    <t>ENTRE PVB1-041/FIM</t>
  </si>
  <si>
    <t>ENTRE PVB1-001/PVB1-016 e ENTRE PVB1-020/PVB1-039</t>
  </si>
  <si>
    <t>DATA: JULHO / 2021</t>
  </si>
  <si>
    <t>ITEM</t>
  </si>
  <si>
    <t>ESPECIFICAÇÕES DOS SERVIÇOS</t>
  </si>
  <si>
    <t>TOTAL</t>
  </si>
  <si>
    <t>%</t>
  </si>
  <si>
    <t>MESES</t>
  </si>
  <si>
    <t>1º</t>
  </si>
  <si>
    <t>2º</t>
  </si>
  <si>
    <t>3º</t>
  </si>
  <si>
    <t>4º</t>
  </si>
  <si>
    <t>5º</t>
  </si>
  <si>
    <t>6º</t>
  </si>
  <si>
    <t>7º</t>
  </si>
  <si>
    <t>8º</t>
  </si>
  <si>
    <t>PROCESSO LICITATÓRIO</t>
  </si>
  <si>
    <t xml:space="preserve">   TOTAL SIMPLES</t>
  </si>
  <si>
    <t>PERCENTUAL</t>
  </si>
  <si>
    <t xml:space="preserve">   TOTAL ACUMULADO</t>
  </si>
  <si>
    <t>PERCENTUAL ACUMULADO</t>
  </si>
  <si>
    <t>LOCAL: BAIRRO VILA ESPANHOLA E VILA VERDE, SÃO ROQUE DO CANAÃ - ES.</t>
  </si>
  <si>
    <t>OBSERVAÇÃO: FOI CONSIDERADO 8 MESES DE PRAZO PARA EXECUÇÃO DA OBRA COM BASE NA ESTIMATIVA DA CESAN NA ELABORAÇÃO DO ORÇAMENTO</t>
  </si>
  <si>
    <t xml:space="preserve">CRONOGRAMA FÍSICO FINANCEIRO </t>
  </si>
  <si>
    <t>OBRA: SISTEMA DE ESGOTAMENTO SANITÁRIO DE SÃO ROQUE DO CANAÃ, CONTEMPLANDO AS REDES COLETORAS E LIGAÇÕES PREDIAIS DA BACIA C1 e C2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</si>
</sst>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General_)"/>
    <numFmt numFmtId="173" formatCode="\ @"/>
    <numFmt numFmtId="174" formatCode="[$€]#,##0.00_);[Red]\([$€]#,##0.00\)"/>
    <numFmt numFmtId="175" formatCode="[$R$-416]&quot; &quot;#,##0.00;[Red]&quot;-&quot;[$R$-416]&quot; &quot;#,##0.00"/>
    <numFmt numFmtId="176" formatCode="#,##0.00\ &quot;€&quot;;[Red]\-#,##0.00\ &quot;€&quot;"/>
    <numFmt numFmtId="177" formatCode="#,"/>
    <numFmt numFmtId="178" formatCode="mmm\-yy"/>
    <numFmt numFmtId="179" formatCode="0.000"/>
    <numFmt numFmtId="180" formatCode="#,##0.000"/>
    <numFmt numFmtId="181" formatCode="0.0%"/>
    <numFmt numFmtId="182" formatCode="#0.00##&quot; m²&quot;"/>
    <numFmt numFmtId="183" formatCode="#0.00##&quot; m&quot;"/>
    <numFmt numFmtId="184" formatCode="#0.00##&quot; un&quot;"/>
    <numFmt numFmtId="185" formatCode="0#.#0&quot; m²&quot;"/>
    <numFmt numFmtId="186" formatCode="#.##0&quot; m&quot;"/>
    <numFmt numFmtId="187" formatCode="#&quot; degraus&quot;"/>
    <numFmt numFmtId="188" formatCode="0#.#0&quot; m&quot;"/>
    <numFmt numFmtId="189" formatCode="#.##00&quot; m&quot;"/>
    <numFmt numFmtId="190" formatCode="#.##&quot; m&quot;"/>
    <numFmt numFmtId="191" formatCode="#0.00&quot; m³&quot;"/>
    <numFmt numFmtId="192" formatCode="#0.0#&quot; m³&quot;"/>
    <numFmt numFmtId="193" formatCode="#0.#0&quot; m³&quot;"/>
    <numFmt numFmtId="194" formatCode="0#.#0&quot; m³K&quot;"/>
    <numFmt numFmtId="195" formatCode="#0.0#&quot; m²&quot;"/>
    <numFmt numFmtId="196" formatCode="#,#00.00&quot; kg&quot;"/>
    <numFmt numFmtId="197" formatCode="#.#0&quot; m³&quot;"/>
    <numFmt numFmtId="198" formatCode="#.#0&quot; m²&quot;"/>
    <numFmt numFmtId="199" formatCode="#0.#0&quot; m²&quot;"/>
    <numFmt numFmtId="200" formatCode="#0.00&quot; m²&quot;"/>
    <numFmt numFmtId="201" formatCode="0.00&quot; m²&quot;"/>
    <numFmt numFmtId="202" formatCode="0#.#0&quot; m³&quot;"/>
    <numFmt numFmtId="203" formatCode="#,##0.0000"/>
    <numFmt numFmtId="204" formatCode="&quot;R$&quot;#,##0.00_);[Red]\(&quot;R$&quot;#,##0.00\)"/>
    <numFmt numFmtId="205" formatCode="#.##0.0000"/>
    <numFmt numFmtId="206" formatCode="_(* #,##0.00_);_(* \(#,##0.00\);_(* \-??_);_(@_)"/>
    <numFmt numFmtId="207" formatCode="#,##0.00;[Red]#,##0.00"/>
    <numFmt numFmtId="208" formatCode="0#.#0&quot; Km&quot;"/>
    <numFmt numFmtId="209" formatCode="_-[$R$-416]\ * #,##0.00_-;\-[$R$-416]\ * #,##0.00_-;_-[$R$-416]\ * &quot;-&quot;??_-;_-@_-"/>
    <numFmt numFmtId="210" formatCode="&quot;Sim&quot;;&quot;Sim&quot;;&quot;Não&quot;"/>
    <numFmt numFmtId="211" formatCode="&quot;Verdadeiro&quot;;&quot;Verdadeiro&quot;;&quot;Falso&quot;"/>
    <numFmt numFmtId="212" formatCode="&quot;Ativado&quot;;&quot;Ativado&quot;;&quot;Desativado&quot;"/>
    <numFmt numFmtId="213" formatCode="[$€-2]\ #,##0.00_);[Red]\([$€-2]\ #,##0.00\)"/>
  </numFmts>
  <fonts count="91">
    <font>
      <sz val="10"/>
      <name val="Courier"/>
      <family val="3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"/>
      <color indexed="18"/>
      <name val="Courier"/>
      <family val="3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Arial"/>
      <family val="2"/>
    </font>
    <font>
      <sz val="9"/>
      <name val="Courier"/>
      <family val="3"/>
    </font>
    <font>
      <b/>
      <sz val="14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name val="Cambria"/>
      <family val="1"/>
    </font>
    <font>
      <b/>
      <sz val="10"/>
      <name val="Courier"/>
      <family val="3"/>
    </font>
    <font>
      <sz val="8"/>
      <name val="Courier"/>
      <family val="3"/>
    </font>
    <font>
      <b/>
      <i/>
      <sz val="16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1"/>
      <color indexed="12"/>
      <name val="Calibri"/>
      <family val="2"/>
    </font>
    <font>
      <u val="single"/>
      <sz val="10"/>
      <color indexed="20"/>
      <name val="Courier"/>
      <family val="3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Cambria"/>
      <family val="1"/>
    </font>
    <font>
      <sz val="14"/>
      <color indexed="8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8"/>
      <color indexed="8"/>
      <name val="Cambria"/>
      <family val="1"/>
    </font>
    <font>
      <sz val="10"/>
      <name val="Calibri"/>
      <family val="2"/>
    </font>
    <font>
      <b/>
      <sz val="13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Courier"/>
      <family val="3"/>
    </font>
    <font>
      <u val="single"/>
      <sz val="11"/>
      <color theme="10"/>
      <name val="Calibri"/>
      <family val="2"/>
    </font>
    <font>
      <u val="single"/>
      <sz val="10"/>
      <color theme="11"/>
      <name val="Courier"/>
      <family val="3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mbria"/>
      <family val="1"/>
    </font>
    <font>
      <sz val="14"/>
      <color theme="1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8"/>
      <color theme="1"/>
      <name val="Cambria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3"/>
      <color theme="1"/>
      <name val="Calibri"/>
      <family val="2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728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58" fillId="8" borderId="0" applyNumberFormat="0" applyBorder="0" applyAlignment="0" applyProtection="0"/>
    <xf numFmtId="0" fontId="1" fillId="9" borderId="0" applyNumberFormat="0" applyBorder="0" applyAlignment="0" applyProtection="0"/>
    <xf numFmtId="0" fontId="58" fillId="11" borderId="0" applyNumberFormat="0" applyBorder="0" applyAlignment="0" applyProtection="0"/>
    <xf numFmtId="0" fontId="1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58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58" fillId="11" borderId="0" applyNumberFormat="0" applyBorder="0" applyAlignment="0" applyProtection="0"/>
    <xf numFmtId="0" fontId="1" fillId="12" borderId="0" applyNumberFormat="0" applyBorder="0" applyAlignment="0" applyProtection="0"/>
    <xf numFmtId="0" fontId="58" fillId="14" borderId="0" applyNumberFormat="0" applyBorder="0" applyAlignment="0" applyProtection="0"/>
    <xf numFmtId="0" fontId="1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58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58" fillId="14" borderId="0" applyNumberFormat="0" applyBorder="0" applyAlignment="0" applyProtection="0"/>
    <xf numFmtId="0" fontId="1" fillId="15" borderId="0" applyNumberFormat="0" applyBorder="0" applyAlignment="0" applyProtection="0"/>
    <xf numFmtId="0" fontId="58" fillId="17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58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58" fillId="17" borderId="0" applyNumberFormat="0" applyBorder="0" applyAlignment="0" applyProtection="0"/>
    <xf numFmtId="0" fontId="1" fillId="18" borderId="0" applyNumberFormat="0" applyBorder="0" applyAlignment="0" applyProtection="0"/>
    <xf numFmtId="0" fontId="58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58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58" fillId="19" borderId="0" applyNumberFormat="0" applyBorder="0" applyAlignment="0" applyProtection="0"/>
    <xf numFmtId="0" fontId="1" fillId="20" borderId="0" applyNumberFormat="0" applyBorder="0" applyAlignment="0" applyProtection="0"/>
    <xf numFmtId="0" fontId="58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7" borderId="0" applyNumberFormat="0" applyBorder="0" applyAlignment="0" applyProtection="0"/>
    <xf numFmtId="0" fontId="58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0" fontId="5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8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58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6" borderId="0" applyNumberFormat="0" applyBorder="0" applyAlignment="0" applyProtection="0"/>
    <xf numFmtId="0" fontId="58" fillId="25" borderId="0" applyNumberFormat="0" applyBorder="0" applyAlignment="0" applyProtection="0"/>
    <xf numFmtId="0" fontId="1" fillId="26" borderId="0" applyNumberFormat="0" applyBorder="0" applyAlignment="0" applyProtection="0"/>
    <xf numFmtId="0" fontId="58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0" applyNumberFormat="0" applyBorder="0" applyAlignment="0" applyProtection="0"/>
    <xf numFmtId="0" fontId="58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8" borderId="0" applyNumberFormat="0" applyBorder="0" applyAlignment="0" applyProtection="0"/>
    <xf numFmtId="0" fontId="58" fillId="27" borderId="0" applyNumberFormat="0" applyBorder="0" applyAlignment="0" applyProtection="0"/>
    <xf numFmtId="0" fontId="1" fillId="28" borderId="0" applyNumberFormat="0" applyBorder="0" applyAlignment="0" applyProtection="0"/>
    <xf numFmtId="0" fontId="58" fillId="29" borderId="0" applyNumberFormat="0" applyBorder="0" applyAlignment="0" applyProtection="0"/>
    <xf numFmtId="0" fontId="1" fillId="23" borderId="0" applyNumberFormat="0" applyBorder="0" applyAlignment="0" applyProtection="0"/>
    <xf numFmtId="0" fontId="5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58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58" fillId="29" borderId="0" applyNumberFormat="0" applyBorder="0" applyAlignment="0" applyProtection="0"/>
    <xf numFmtId="0" fontId="1" fillId="30" borderId="0" applyNumberFormat="0" applyBorder="0" applyAlignment="0" applyProtection="0"/>
    <xf numFmtId="0" fontId="58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58" fillId="3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58" fillId="32" borderId="0" applyNumberFormat="0" applyBorder="0" applyAlignment="0" applyProtection="0"/>
    <xf numFmtId="0" fontId="1" fillId="18" borderId="0" applyNumberFormat="0" applyBorder="0" applyAlignment="0" applyProtection="0"/>
    <xf numFmtId="0" fontId="5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58" fillId="3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6" borderId="0" applyNumberFormat="0" applyBorder="0" applyAlignment="0" applyProtection="0"/>
    <xf numFmtId="0" fontId="58" fillId="33" borderId="0" applyNumberFormat="0" applyBorder="0" applyAlignment="0" applyProtection="0"/>
    <xf numFmtId="0" fontId="1" fillId="26" borderId="0" applyNumberFormat="0" applyBorder="0" applyAlignment="0" applyProtection="0"/>
    <xf numFmtId="0" fontId="58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58" fillId="3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58" fillId="34" borderId="0" applyNumberFormat="0" applyBorder="0" applyAlignment="0" applyProtection="0"/>
    <xf numFmtId="0" fontId="1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9" fillId="40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1" borderId="0" applyNumberFormat="0" applyBorder="0" applyAlignment="0" applyProtection="0"/>
    <xf numFmtId="0" fontId="59" fillId="40" borderId="0" applyNumberFormat="0" applyBorder="0" applyAlignment="0" applyProtection="0"/>
    <xf numFmtId="0" fontId="5" fillId="6" borderId="0" applyNumberFormat="0" applyBorder="0" applyAlignment="0" applyProtection="0"/>
    <xf numFmtId="0" fontId="5" fillId="41" borderId="0" applyNumberFormat="0" applyBorder="0" applyAlignment="0" applyProtection="0"/>
    <xf numFmtId="0" fontId="59" fillId="4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8" borderId="0" applyNumberFormat="0" applyBorder="0" applyAlignment="0" applyProtection="0"/>
    <xf numFmtId="0" fontId="59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28" borderId="0" applyNumberFormat="0" applyBorder="0" applyAlignment="0" applyProtection="0"/>
    <xf numFmtId="0" fontId="59" fillId="44" borderId="0" applyNumberFormat="0" applyBorder="0" applyAlignment="0" applyProtection="0"/>
    <xf numFmtId="0" fontId="5" fillId="23" borderId="0" applyNumberFormat="0" applyBorder="0" applyAlignment="0" applyProtection="0"/>
    <xf numFmtId="0" fontId="59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30" borderId="0" applyNumberFormat="0" applyBorder="0" applyAlignment="0" applyProtection="0"/>
    <xf numFmtId="0" fontId="59" fillId="44" borderId="0" applyNumberFormat="0" applyBorder="0" applyAlignment="0" applyProtection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9" fillId="45" borderId="0" applyNumberFormat="0" applyBorder="0" applyAlignment="0" applyProtection="0"/>
    <xf numFmtId="0" fontId="5" fillId="37" borderId="0" applyNumberFormat="0" applyBorder="0" applyAlignment="0" applyProtection="0"/>
    <xf numFmtId="0" fontId="59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46" borderId="0" applyNumberFormat="0" applyBorder="0" applyAlignment="0" applyProtection="0"/>
    <xf numFmtId="0" fontId="59" fillId="45" borderId="0" applyNumberFormat="0" applyBorder="0" applyAlignment="0" applyProtection="0"/>
    <xf numFmtId="0" fontId="5" fillId="3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9" fillId="4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48" borderId="0" applyNumberFormat="0" applyBorder="0" applyAlignment="0" applyProtection="0"/>
    <xf numFmtId="0" fontId="59" fillId="47" borderId="0" applyNumberFormat="0" applyBorder="0" applyAlignment="0" applyProtection="0"/>
    <xf numFmtId="0" fontId="5" fillId="6" borderId="0" applyNumberFormat="0" applyBorder="0" applyAlignment="0" applyProtection="0"/>
    <xf numFmtId="0" fontId="5" fillId="48" borderId="0" applyNumberFormat="0" applyBorder="0" applyAlignment="0" applyProtection="0"/>
    <xf numFmtId="0" fontId="59" fillId="49" borderId="0" applyNumberFormat="0" applyBorder="0" applyAlignment="0" applyProtection="0"/>
    <xf numFmtId="0" fontId="5" fillId="39" borderId="0" applyNumberFormat="0" applyBorder="0" applyAlignment="0" applyProtection="0"/>
    <xf numFmtId="0" fontId="59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50" borderId="0" applyNumberFormat="0" applyBorder="0" applyAlignment="0" applyProtection="0"/>
    <xf numFmtId="0" fontId="59" fillId="49" borderId="0" applyNumberFormat="0" applyBorder="0" applyAlignment="0" applyProtection="0"/>
    <xf numFmtId="0" fontId="5" fillId="13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0" fillId="5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5" borderId="0" applyNumberFormat="0" applyBorder="0" applyAlignment="0" applyProtection="0"/>
    <xf numFmtId="0" fontId="60" fillId="54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7" fillId="55" borderId="1" applyNumberFormat="0" applyAlignment="0" applyProtection="0"/>
    <xf numFmtId="0" fontId="7" fillId="55" borderId="1" applyNumberFormat="0" applyAlignment="0" applyProtection="0"/>
    <xf numFmtId="0" fontId="61" fillId="56" borderId="2" applyNumberFormat="0" applyAlignment="0" applyProtection="0"/>
    <xf numFmtId="0" fontId="7" fillId="55" borderId="1" applyNumberFormat="0" applyAlignment="0" applyProtection="0"/>
    <xf numFmtId="0" fontId="7" fillId="55" borderId="1" applyNumberFormat="0" applyAlignment="0" applyProtection="0"/>
    <xf numFmtId="0" fontId="7" fillId="57" borderId="1" applyNumberFormat="0" applyAlignment="0" applyProtection="0"/>
    <xf numFmtId="0" fontId="61" fillId="56" borderId="2" applyNumberFormat="0" applyAlignment="0" applyProtection="0"/>
    <xf numFmtId="0" fontId="24" fillId="58" borderId="1" applyNumberFormat="0" applyAlignment="0" applyProtection="0"/>
    <xf numFmtId="0" fontId="7" fillId="57" borderId="1" applyNumberFormat="0" applyAlignment="0" applyProtection="0"/>
    <xf numFmtId="0" fontId="62" fillId="59" borderId="3" applyNumberFormat="0" applyAlignment="0" applyProtection="0"/>
    <xf numFmtId="0" fontId="8" fillId="60" borderId="4" applyNumberFormat="0" applyAlignment="0" applyProtection="0"/>
    <xf numFmtId="0" fontId="8" fillId="60" borderId="4" applyNumberFormat="0" applyAlignment="0" applyProtection="0"/>
    <xf numFmtId="0" fontId="8" fillId="61" borderId="4" applyNumberFormat="0" applyAlignment="0" applyProtection="0"/>
    <xf numFmtId="0" fontId="62" fillId="59" borderId="3" applyNumberFormat="0" applyAlignment="0" applyProtection="0"/>
    <xf numFmtId="0" fontId="8" fillId="60" borderId="4" applyNumberFormat="0" applyAlignment="0" applyProtection="0"/>
    <xf numFmtId="0" fontId="8" fillId="61" borderId="4" applyNumberFormat="0" applyAlignment="0" applyProtection="0"/>
    <xf numFmtId="0" fontId="6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63" fillId="0" borderId="5" applyNumberFormat="0" applyFill="0" applyAlignment="0" applyProtection="0"/>
    <xf numFmtId="0" fontId="14" fillId="0" borderId="7" applyNumberFormat="0" applyFill="0" applyAlignment="0" applyProtection="0"/>
    <xf numFmtId="0" fontId="9" fillId="0" borderId="6" applyNumberFormat="0" applyFill="0" applyAlignment="0" applyProtection="0"/>
    <xf numFmtId="0" fontId="8" fillId="60" borderId="4" applyNumberFormat="0" applyAlignment="0" applyProtection="0"/>
    <xf numFmtId="0" fontId="8" fillId="60" borderId="4" applyNumberFormat="0" applyAlignment="0" applyProtection="0"/>
    <xf numFmtId="0" fontId="59" fillId="62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63" borderId="0" applyNumberFormat="0" applyBorder="0" applyAlignment="0" applyProtection="0"/>
    <xf numFmtId="0" fontId="59" fillId="62" borderId="0" applyNumberFormat="0" applyBorder="0" applyAlignment="0" applyProtection="0"/>
    <xf numFmtId="0" fontId="5" fillId="64" borderId="0" applyNumberFormat="0" applyBorder="0" applyAlignment="0" applyProtection="0"/>
    <xf numFmtId="0" fontId="5" fillId="63" borderId="0" applyNumberFormat="0" applyBorder="0" applyAlignment="0" applyProtection="0"/>
    <xf numFmtId="0" fontId="59" fillId="65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66" borderId="0" applyNumberFormat="0" applyBorder="0" applyAlignment="0" applyProtection="0"/>
    <xf numFmtId="0" fontId="59" fillId="65" borderId="0" applyNumberFormat="0" applyBorder="0" applyAlignment="0" applyProtection="0"/>
    <xf numFmtId="0" fontId="5" fillId="43" borderId="0" applyNumberFormat="0" applyBorder="0" applyAlignment="0" applyProtection="0"/>
    <xf numFmtId="0" fontId="5" fillId="66" borderId="0" applyNumberFormat="0" applyBorder="0" applyAlignment="0" applyProtection="0"/>
    <xf numFmtId="0" fontId="59" fillId="67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68" borderId="0" applyNumberFormat="0" applyBorder="0" applyAlignment="0" applyProtection="0"/>
    <xf numFmtId="0" fontId="59" fillId="67" borderId="0" applyNumberFormat="0" applyBorder="0" applyAlignment="0" applyProtection="0"/>
    <xf numFmtId="0" fontId="5" fillId="24" borderId="0" applyNumberFormat="0" applyBorder="0" applyAlignment="0" applyProtection="0"/>
    <xf numFmtId="0" fontId="5" fillId="68" borderId="0" applyNumberFormat="0" applyBorder="0" applyAlignment="0" applyProtection="0"/>
    <xf numFmtId="0" fontId="59" fillId="69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46" borderId="0" applyNumberFormat="0" applyBorder="0" applyAlignment="0" applyProtection="0"/>
    <xf numFmtId="0" fontId="59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46" borderId="0" applyNumberFormat="0" applyBorder="0" applyAlignment="0" applyProtection="0"/>
    <xf numFmtId="0" fontId="59" fillId="71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48" borderId="0" applyNumberFormat="0" applyBorder="0" applyAlignment="0" applyProtection="0"/>
    <xf numFmtId="0" fontId="59" fillId="71" borderId="0" applyNumberFormat="0" applyBorder="0" applyAlignment="0" applyProtection="0"/>
    <xf numFmtId="0" fontId="5" fillId="38" borderId="0" applyNumberFormat="0" applyBorder="0" applyAlignment="0" applyProtection="0"/>
    <xf numFmtId="0" fontId="5" fillId="48" borderId="0" applyNumberFormat="0" applyBorder="0" applyAlignment="0" applyProtection="0"/>
    <xf numFmtId="0" fontId="59" fillId="7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73" borderId="0" applyNumberFormat="0" applyBorder="0" applyAlignment="0" applyProtection="0"/>
    <xf numFmtId="0" fontId="59" fillId="72" borderId="0" applyNumberFormat="0" applyBorder="0" applyAlignment="0" applyProtection="0"/>
    <xf numFmtId="0" fontId="5" fillId="52" borderId="0" applyNumberFormat="0" applyBorder="0" applyAlignment="0" applyProtection="0"/>
    <xf numFmtId="0" fontId="5" fillId="73" borderId="0" applyNumberFormat="0" applyBorder="0" applyAlignment="0" applyProtection="0"/>
    <xf numFmtId="0" fontId="64" fillId="74" borderId="2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22" borderId="1" applyNumberFormat="0" applyAlignment="0" applyProtection="0"/>
    <xf numFmtId="0" fontId="64" fillId="74" borderId="2" applyNumberFormat="0" applyAlignment="0" applyProtection="0"/>
    <xf numFmtId="0" fontId="10" fillId="31" borderId="1" applyNumberFormat="0" applyAlignment="0" applyProtection="0"/>
    <xf numFmtId="0" fontId="10" fillId="22" borderId="1" applyNumberFormat="0" applyAlignment="0" applyProtection="0"/>
    <xf numFmtId="174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5" fillId="0" borderId="0">
      <alignment horizontal="center"/>
      <protection/>
    </xf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0">
      <alignment horizontal="center" textRotation="90"/>
      <protection/>
    </xf>
    <xf numFmtId="172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2" fontId="6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69" fillId="75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58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76" borderId="0" applyNumberFormat="0" applyBorder="0" applyAlignment="0" applyProtection="0"/>
    <xf numFmtId="0" fontId="70" fillId="77" borderId="0" applyNumberFormat="0" applyBorder="0" applyAlignment="0" applyProtection="0"/>
    <xf numFmtId="0" fontId="25" fillId="31" borderId="0" applyNumberFormat="0" applyBorder="0" applyAlignment="0" applyProtection="0"/>
    <xf numFmtId="0" fontId="12" fillId="76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70" fillId="7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172" fontId="0" fillId="0" borderId="0">
      <alignment/>
      <protection/>
    </xf>
    <xf numFmtId="0" fontId="1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203" fontId="0" fillId="0" borderId="0">
      <alignment/>
      <protection/>
    </xf>
    <xf numFmtId="0" fontId="58" fillId="0" borderId="0">
      <alignment/>
      <protection/>
    </xf>
    <xf numFmtId="203" fontId="0" fillId="0" borderId="0">
      <alignment/>
      <protection/>
    </xf>
    <xf numFmtId="0" fontId="1" fillId="0" borderId="0">
      <alignment/>
      <protection/>
    </xf>
    <xf numFmtId="0" fontId="26" fillId="0" borderId="0" applyAlignment="0">
      <protection locked="0"/>
    </xf>
    <xf numFmtId="205" fontId="0" fillId="0" borderId="0">
      <alignment/>
      <protection/>
    </xf>
    <xf numFmtId="0" fontId="26" fillId="0" borderId="0" applyAlignment="0">
      <protection locked="0"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172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2" fillId="0" borderId="0">
      <alignment/>
      <protection/>
    </xf>
    <xf numFmtId="0" fontId="3" fillId="0" borderId="0">
      <alignment/>
      <protection/>
    </xf>
    <xf numFmtId="0" fontId="7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172" fontId="0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0" fillId="78" borderId="11" applyNumberFormat="0" applyFont="0" applyAlignment="0" applyProtection="0"/>
    <xf numFmtId="0" fontId="58" fillId="78" borderId="11" applyNumberFormat="0" applyFont="0" applyAlignment="0" applyProtection="0"/>
    <xf numFmtId="0" fontId="2" fillId="16" borderId="12" applyNumberFormat="0" applyFont="0" applyAlignment="0" applyProtection="0"/>
    <xf numFmtId="0" fontId="1" fillId="78" borderId="11" applyNumberFormat="0" applyFont="0" applyAlignment="0" applyProtection="0"/>
    <xf numFmtId="0" fontId="2" fillId="16" borderId="12" applyNumberFormat="0" applyFont="0" applyAlignment="0" applyProtection="0"/>
    <xf numFmtId="0" fontId="1" fillId="78" borderId="11" applyNumberFormat="0" applyFont="0" applyAlignment="0" applyProtection="0"/>
    <xf numFmtId="0" fontId="58" fillId="78" borderId="11" applyNumberFormat="0" applyFont="0" applyAlignment="0" applyProtection="0"/>
    <xf numFmtId="0" fontId="1" fillId="79" borderId="12" applyNumberFormat="0" applyAlignment="0" applyProtection="0"/>
    <xf numFmtId="0" fontId="58" fillId="78" borderId="11" applyNumberFormat="0" applyFont="0" applyAlignment="0" applyProtection="0"/>
    <xf numFmtId="0" fontId="1" fillId="78" borderId="11" applyNumberFormat="0" applyFont="0" applyAlignment="0" applyProtection="0"/>
    <xf numFmtId="0" fontId="26" fillId="16" borderId="12" applyNumberFormat="0" applyFont="0" applyAlignment="0" applyProtection="0"/>
    <xf numFmtId="0" fontId="1" fillId="79" borderId="12" applyNumberFormat="0" applyAlignment="0" applyProtection="0"/>
    <xf numFmtId="0" fontId="58" fillId="78" borderId="11" applyNumberFormat="0" applyFont="0" applyAlignment="0" applyProtection="0"/>
    <xf numFmtId="0" fontId="2" fillId="16" borderId="12" applyNumberFormat="0" applyFont="0" applyAlignment="0" applyProtection="0"/>
    <xf numFmtId="0" fontId="2" fillId="16" borderId="12" applyNumberFormat="0" applyFont="0" applyAlignment="0" applyProtection="0"/>
    <xf numFmtId="0" fontId="13" fillId="55" borderId="13" applyNumberFormat="0" applyAlignment="0" applyProtection="0"/>
    <xf numFmtId="0" fontId="13" fillId="55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0">
      <alignment/>
      <protection/>
    </xf>
    <xf numFmtId="175" fontId="73" fillId="0" borderId="0">
      <alignment/>
      <protection/>
    </xf>
    <xf numFmtId="0" fontId="69" fillId="75" borderId="0" applyNumberFormat="0" applyBorder="0" applyAlignment="0" applyProtection="0"/>
    <xf numFmtId="0" fontId="74" fillId="56" borderId="14" applyNumberFormat="0" applyAlignment="0" applyProtection="0"/>
    <xf numFmtId="0" fontId="13" fillId="55" borderId="13" applyNumberFormat="0" applyAlignment="0" applyProtection="0"/>
    <xf numFmtId="0" fontId="13" fillId="55" borderId="13" applyNumberFormat="0" applyAlignment="0" applyProtection="0"/>
    <xf numFmtId="0" fontId="13" fillId="57" borderId="13" applyNumberFormat="0" applyAlignment="0" applyProtection="0"/>
    <xf numFmtId="0" fontId="74" fillId="56" borderId="14" applyNumberFormat="0" applyAlignment="0" applyProtection="0"/>
    <xf numFmtId="0" fontId="13" fillId="58" borderId="13" applyNumberFormat="0" applyAlignment="0" applyProtection="0"/>
    <xf numFmtId="0" fontId="13" fillId="57" borderId="13" applyNumberFormat="0" applyAlignment="0" applyProtection="0"/>
    <xf numFmtId="177" fontId="20" fillId="0" borderId="0">
      <alignment/>
      <protection locked="0"/>
    </xf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58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2" fillId="0" borderId="0" applyFill="0" applyBorder="0" applyAlignment="0" applyProtection="0"/>
    <xf numFmtId="171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206" fontId="1" fillId="0" borderId="0" applyFill="0" applyBorder="0" applyAlignment="0" applyProtection="0"/>
    <xf numFmtId="40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206" fontId="1" fillId="0" borderId="0" applyFill="0" applyBorder="0" applyAlignment="0" applyProtection="0"/>
    <xf numFmtId="171" fontId="2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5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78" fillId="0" borderId="15" applyNumberFormat="0" applyFill="0" applyAlignment="0" applyProtection="0"/>
    <xf numFmtId="0" fontId="27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79" fillId="0" borderId="17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79" fillId="0" borderId="17" applyNumberFormat="0" applyFill="0" applyAlignment="0" applyProtection="0"/>
    <xf numFmtId="0" fontId="28" fillId="0" borderId="18" applyNumberFormat="0" applyFill="0" applyAlignment="0" applyProtection="0"/>
    <xf numFmtId="0" fontId="18" fillId="0" borderId="9" applyNumberFormat="0" applyFill="0" applyAlignment="0" applyProtection="0"/>
    <xf numFmtId="0" fontId="80" fillId="0" borderId="1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80" fillId="0" borderId="19" applyNumberFormat="0" applyFill="0" applyAlignment="0" applyProtection="0"/>
    <xf numFmtId="0" fontId="29" fillId="0" borderId="20" applyNumberFormat="0" applyFill="0" applyAlignment="0" applyProtection="0"/>
    <xf numFmtId="0" fontId="19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81" fillId="0" borderId="21" applyNumberFormat="0" applyFill="0" applyAlignment="0" applyProtection="0"/>
    <xf numFmtId="0" fontId="21" fillId="0" borderId="23" applyNumberFormat="0" applyFill="0" applyAlignment="0" applyProtection="0"/>
    <xf numFmtId="0" fontId="21" fillId="0" borderId="22" applyNumberFormat="0" applyFill="0" applyAlignment="0" applyProtection="0"/>
    <xf numFmtId="171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1" fillId="0" borderId="0" applyFont="0" applyFill="0" applyBorder="0" applyAlignment="0" applyProtection="0"/>
    <xf numFmtId="206" fontId="1" fillId="0" borderId="0" applyFill="0" applyBorder="0" applyAlignment="0" applyProtection="0"/>
    <xf numFmtId="171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58" fillId="0" borderId="0" applyFont="0" applyFill="0" applyBorder="0" applyAlignment="0" applyProtection="0"/>
    <xf numFmtId="206" fontId="1" fillId="0" borderId="0" applyFill="0" applyBorder="0" applyAlignment="0" applyProtection="0"/>
    <xf numFmtId="171" fontId="5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0" fontId="3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74">
    <xf numFmtId="172" fontId="0" fillId="0" borderId="0" xfId="0" applyAlignment="1">
      <alignment/>
    </xf>
    <xf numFmtId="0" fontId="58" fillId="0" borderId="0" xfId="490">
      <alignment/>
      <protection/>
    </xf>
    <xf numFmtId="0" fontId="82" fillId="0" borderId="0" xfId="490" applyFont="1">
      <alignment/>
      <protection/>
    </xf>
    <xf numFmtId="0" fontId="82" fillId="80" borderId="0" xfId="490" applyFont="1" applyFill="1" applyAlignment="1">
      <alignment horizontal="center"/>
      <protection/>
    </xf>
    <xf numFmtId="4" fontId="82" fillId="80" borderId="0" xfId="490" applyNumberFormat="1" applyFont="1" applyFill="1" applyAlignment="1">
      <alignment horizontal="center" vertical="center"/>
      <protection/>
    </xf>
    <xf numFmtId="4" fontId="82" fillId="0" borderId="0" xfId="490" applyNumberFormat="1" applyFont="1" applyFill="1" applyAlignment="1">
      <alignment horizontal="center" vertical="center"/>
      <protection/>
    </xf>
    <xf numFmtId="0" fontId="82" fillId="0" borderId="0" xfId="490" applyFont="1" applyFill="1" applyAlignment="1">
      <alignment horizontal="left" vertical="center"/>
      <protection/>
    </xf>
    <xf numFmtId="3" fontId="58" fillId="0" borderId="0" xfId="490" applyNumberFormat="1">
      <alignment/>
      <protection/>
    </xf>
    <xf numFmtId="4" fontId="58" fillId="0" borderId="0" xfId="490" applyNumberFormat="1">
      <alignment/>
      <protection/>
    </xf>
    <xf numFmtId="4" fontId="82" fillId="0" borderId="0" xfId="490" applyNumberFormat="1" applyFont="1">
      <alignment/>
      <protection/>
    </xf>
    <xf numFmtId="4" fontId="82" fillId="0" borderId="0" xfId="490" applyNumberFormat="1" applyFont="1" applyFill="1" applyAlignment="1">
      <alignment horizontal="left" vertical="center"/>
      <protection/>
    </xf>
    <xf numFmtId="4" fontId="82" fillId="0" borderId="0" xfId="490" applyNumberFormat="1" applyFont="1" applyFill="1" applyAlignment="1">
      <alignment horizontal="right" vertical="center"/>
      <protection/>
    </xf>
    <xf numFmtId="4" fontId="82" fillId="80" borderId="0" xfId="490" applyNumberFormat="1" applyFont="1" applyFill="1" applyAlignment="1">
      <alignment horizontal="right" vertical="center"/>
      <protection/>
    </xf>
    <xf numFmtId="2" fontId="2" fillId="0" borderId="0" xfId="513" applyNumberFormat="1" applyFont="1" applyFill="1" applyBorder="1" applyAlignment="1">
      <alignment horizontal="center" vertical="center"/>
      <protection/>
    </xf>
    <xf numFmtId="4" fontId="2" fillId="0" borderId="0" xfId="513" applyNumberFormat="1" applyFont="1" applyFill="1" applyBorder="1" applyAlignment="1">
      <alignment horizontal="center" vertical="center"/>
      <protection/>
    </xf>
    <xf numFmtId="0" fontId="2" fillId="0" borderId="0" xfId="513" applyFont="1" applyFill="1" applyBorder="1" applyAlignment="1">
      <alignment horizontal="center" vertical="center"/>
      <protection/>
    </xf>
    <xf numFmtId="0" fontId="2" fillId="0" borderId="0" xfId="513" applyFont="1" applyFill="1" applyBorder="1" applyAlignment="1">
      <alignment horizontal="left" vertical="center"/>
      <protection/>
    </xf>
    <xf numFmtId="0" fontId="82" fillId="0" borderId="0" xfId="490" applyFont="1" applyFill="1" applyAlignment="1">
      <alignment horizontal="center" vertical="center" wrapText="1"/>
      <protection/>
    </xf>
    <xf numFmtId="0" fontId="82" fillId="0" borderId="0" xfId="490" applyFont="1" applyFill="1" applyAlignment="1">
      <alignment vertical="center" wrapText="1"/>
      <protection/>
    </xf>
    <xf numFmtId="0" fontId="2" fillId="0" borderId="0" xfId="513" applyFont="1" applyFill="1">
      <alignment/>
      <protection/>
    </xf>
    <xf numFmtId="0" fontId="2" fillId="0" borderId="24" xfId="513" applyFont="1" applyFill="1" applyBorder="1" applyAlignment="1">
      <alignment horizontal="left" vertical="center" wrapText="1"/>
      <protection/>
    </xf>
    <xf numFmtId="0" fontId="2" fillId="0" borderId="0" xfId="513" applyFont="1" applyFill="1" applyBorder="1">
      <alignment/>
      <protection/>
    </xf>
    <xf numFmtId="0" fontId="2" fillId="0" borderId="25" xfId="513" applyFont="1" applyFill="1" applyBorder="1">
      <alignment/>
      <protection/>
    </xf>
    <xf numFmtId="0" fontId="83" fillId="0" borderId="0" xfId="490" applyFont="1">
      <alignment/>
      <protection/>
    </xf>
    <xf numFmtId="0" fontId="58" fillId="0" borderId="0" xfId="490" applyAlignment="1">
      <alignment horizontal="center"/>
      <protection/>
    </xf>
    <xf numFmtId="0" fontId="2" fillId="0" borderId="0" xfId="513" applyFont="1" applyFill="1" applyBorder="1" applyAlignment="1">
      <alignment horizontal="center" vertical="center" wrapText="1"/>
      <protection/>
    </xf>
    <xf numFmtId="4" fontId="2" fillId="0" borderId="25" xfId="513" applyNumberFormat="1" applyFont="1" applyFill="1" applyBorder="1" applyAlignment="1">
      <alignment horizontal="center" vertical="center"/>
      <protection/>
    </xf>
    <xf numFmtId="4" fontId="4" fillId="0" borderId="0" xfId="513" applyNumberFormat="1" applyFont="1" applyFill="1" applyBorder="1" applyAlignment="1">
      <alignment horizontal="center" vertical="center"/>
      <protection/>
    </xf>
    <xf numFmtId="172" fontId="0" fillId="0" borderId="0" xfId="0" applyBorder="1" applyAlignment="1">
      <alignment/>
    </xf>
    <xf numFmtId="0" fontId="48" fillId="80" borderId="0" xfId="490" applyFont="1" applyFill="1" applyAlignment="1">
      <alignment vertical="center"/>
      <protection/>
    </xf>
    <xf numFmtId="0" fontId="23" fillId="0" borderId="26" xfId="474" applyNumberFormat="1" applyFont="1" applyFill="1" applyBorder="1" applyAlignment="1">
      <alignment horizontal="center" vertical="center"/>
      <protection/>
    </xf>
    <xf numFmtId="4" fontId="23" fillId="0" borderId="27" xfId="475" applyNumberFormat="1" applyFont="1" applyFill="1" applyBorder="1" applyAlignment="1">
      <alignment vertical="center"/>
      <protection/>
    </xf>
    <xf numFmtId="0" fontId="23" fillId="0" borderId="28" xfId="512" applyFont="1" applyFill="1" applyBorder="1">
      <alignment/>
      <protection/>
    </xf>
    <xf numFmtId="2" fontId="22" fillId="0" borderId="24" xfId="513" applyNumberFormat="1" applyFont="1" applyFill="1" applyBorder="1" applyAlignment="1">
      <alignment horizontal="right" vertical="center"/>
      <protection/>
    </xf>
    <xf numFmtId="4" fontId="22" fillId="0" borderId="0" xfId="513" applyNumberFormat="1" applyFont="1" applyFill="1" applyBorder="1" applyAlignment="1">
      <alignment vertical="center"/>
      <protection/>
    </xf>
    <xf numFmtId="0" fontId="22" fillId="0" borderId="0" xfId="513" applyFont="1" applyFill="1" applyBorder="1" applyAlignment="1">
      <alignment horizontal="left" vertical="center"/>
      <protection/>
    </xf>
    <xf numFmtId="0" fontId="22" fillId="0" borderId="0" xfId="513" applyFont="1" applyFill="1" applyBorder="1" applyAlignment="1">
      <alignment vertical="center"/>
      <protection/>
    </xf>
    <xf numFmtId="0" fontId="31" fillId="0" borderId="0" xfId="513" applyFont="1" applyFill="1" applyBorder="1" applyAlignment="1">
      <alignment vertical="center"/>
      <protection/>
    </xf>
    <xf numFmtId="0" fontId="22" fillId="0" borderId="25" xfId="513" applyFont="1" applyFill="1" applyBorder="1" applyAlignment="1">
      <alignment vertical="center"/>
      <protection/>
    </xf>
    <xf numFmtId="2" fontId="22" fillId="0" borderId="29" xfId="513" applyNumberFormat="1" applyFont="1" applyFill="1" applyBorder="1" applyAlignment="1">
      <alignment horizontal="right" vertical="center"/>
      <protection/>
    </xf>
    <xf numFmtId="4" fontId="22" fillId="0" borderId="30" xfId="513" applyNumberFormat="1" applyFont="1" applyFill="1" applyBorder="1" applyAlignment="1">
      <alignment vertical="center"/>
      <protection/>
    </xf>
    <xf numFmtId="0" fontId="22" fillId="0" borderId="30" xfId="513" applyFont="1" applyFill="1" applyBorder="1" applyAlignment="1">
      <alignment horizontal="left" vertical="center"/>
      <protection/>
    </xf>
    <xf numFmtId="0" fontId="22" fillId="0" borderId="30" xfId="513" applyFont="1" applyFill="1" applyBorder="1" applyAlignment="1">
      <alignment vertical="center"/>
      <protection/>
    </xf>
    <xf numFmtId="0" fontId="31" fillId="0" borderId="30" xfId="513" applyFont="1" applyFill="1" applyBorder="1" applyAlignment="1">
      <alignment vertical="center"/>
      <protection/>
    </xf>
    <xf numFmtId="0" fontId="22" fillId="0" borderId="31" xfId="513" applyFont="1" applyFill="1" applyBorder="1" applyAlignment="1">
      <alignment vertical="center"/>
      <protection/>
    </xf>
    <xf numFmtId="4" fontId="49" fillId="0" borderId="0" xfId="490" applyNumberFormat="1" applyFont="1" applyFill="1" applyBorder="1" applyAlignment="1">
      <alignment horizontal="right" vertical="center"/>
      <protection/>
    </xf>
    <xf numFmtId="4" fontId="84" fillId="0" borderId="0" xfId="490" applyNumberFormat="1" applyFont="1" applyFill="1" applyBorder="1" applyAlignment="1">
      <alignment vertical="center"/>
      <protection/>
    </xf>
    <xf numFmtId="0" fontId="84" fillId="0" borderId="0" xfId="490" applyFont="1" applyFill="1" applyBorder="1" applyAlignment="1">
      <alignment horizontal="left" vertical="center"/>
      <protection/>
    </xf>
    <xf numFmtId="0" fontId="84" fillId="0" borderId="0" xfId="490" applyFont="1" applyBorder="1" applyAlignment="1">
      <alignment horizontal="left" vertical="center"/>
      <protection/>
    </xf>
    <xf numFmtId="0" fontId="84" fillId="0" borderId="0" xfId="490" applyFont="1" applyBorder="1" applyAlignment="1">
      <alignment horizontal="center"/>
      <protection/>
    </xf>
    <xf numFmtId="0" fontId="84" fillId="0" borderId="0" xfId="490" applyFont="1" applyBorder="1" applyAlignment="1">
      <alignment horizontal="right"/>
      <protection/>
    </xf>
    <xf numFmtId="0" fontId="84" fillId="0" borderId="0" xfId="490" applyFont="1" applyBorder="1">
      <alignment/>
      <protection/>
    </xf>
    <xf numFmtId="0" fontId="85" fillId="0" borderId="0" xfId="490" applyFont="1" applyFill="1" applyAlignment="1">
      <alignment horizontal="center" vertical="center" wrapText="1"/>
      <protection/>
    </xf>
    <xf numFmtId="0" fontId="85" fillId="0" borderId="0" xfId="490" applyFont="1" applyFill="1" applyAlignment="1">
      <alignment horizontal="center" vertical="center"/>
      <protection/>
    </xf>
    <xf numFmtId="4" fontId="85" fillId="0" borderId="0" xfId="490" applyNumberFormat="1" applyFont="1" applyFill="1" applyAlignment="1">
      <alignment horizontal="center" vertical="center"/>
      <protection/>
    </xf>
    <xf numFmtId="4" fontId="85" fillId="0" borderId="0" xfId="490" applyNumberFormat="1" applyFont="1" applyFill="1" applyAlignment="1">
      <alignment horizontal="center" vertical="center" wrapText="1"/>
      <protection/>
    </xf>
    <xf numFmtId="4" fontId="85" fillId="0" borderId="0" xfId="490" applyNumberFormat="1" applyFont="1" applyFill="1" applyBorder="1" applyAlignment="1">
      <alignment vertical="center"/>
      <protection/>
    </xf>
    <xf numFmtId="0" fontId="84" fillId="0" borderId="0" xfId="490" applyFont="1" applyBorder="1" applyAlignment="1">
      <alignment horizontal="center" vertical="center"/>
      <protection/>
    </xf>
    <xf numFmtId="0" fontId="84" fillId="0" borderId="0" xfId="490" applyFont="1" applyBorder="1" applyAlignment="1">
      <alignment horizontal="right" vertical="center"/>
      <protection/>
    </xf>
    <xf numFmtId="0" fontId="84" fillId="0" borderId="0" xfId="490" applyFont="1" applyBorder="1" applyAlignment="1">
      <alignment vertical="center"/>
      <protection/>
    </xf>
    <xf numFmtId="4" fontId="85" fillId="80" borderId="0" xfId="490" applyNumberFormat="1" applyFont="1" applyFill="1" applyAlignment="1">
      <alignment horizontal="right" vertical="center"/>
      <protection/>
    </xf>
    <xf numFmtId="0" fontId="85" fillId="0" borderId="0" xfId="490" applyFont="1" applyFill="1" applyBorder="1" applyAlignment="1">
      <alignment horizontal="left" vertical="center"/>
      <protection/>
    </xf>
    <xf numFmtId="0" fontId="85" fillId="0" borderId="0" xfId="490" applyFont="1" applyFill="1" applyBorder="1" applyAlignment="1">
      <alignment horizontal="center"/>
      <protection/>
    </xf>
    <xf numFmtId="0" fontId="85" fillId="0" borderId="0" xfId="490" applyFont="1" applyFill="1" applyBorder="1" applyAlignment="1">
      <alignment horizontal="right"/>
      <protection/>
    </xf>
    <xf numFmtId="0" fontId="85" fillId="0" borderId="0" xfId="490" applyFont="1" applyFill="1" applyBorder="1">
      <alignment/>
      <protection/>
    </xf>
    <xf numFmtId="0" fontId="84" fillId="0" borderId="0" xfId="490" applyFont="1" applyFill="1" applyAlignment="1">
      <alignment horizontal="center" vertical="center"/>
      <protection/>
    </xf>
    <xf numFmtId="0" fontId="84" fillId="0" borderId="0" xfId="490" applyFont="1" applyFill="1" applyAlignment="1">
      <alignment vertical="center"/>
      <protection/>
    </xf>
    <xf numFmtId="4" fontId="84" fillId="0" borderId="0" xfId="490" applyNumberFormat="1" applyFont="1" applyFill="1" applyAlignment="1">
      <alignment horizontal="right" vertical="center"/>
      <protection/>
    </xf>
    <xf numFmtId="4" fontId="84" fillId="0" borderId="0" xfId="490" applyNumberFormat="1" applyFont="1" applyFill="1" applyAlignment="1">
      <alignment vertical="center"/>
      <protection/>
    </xf>
    <xf numFmtId="0" fontId="84" fillId="0" borderId="0" xfId="490" applyFont="1" applyFill="1" applyBorder="1" applyAlignment="1">
      <alignment vertical="center"/>
      <protection/>
    </xf>
    <xf numFmtId="0" fontId="84" fillId="0" borderId="0" xfId="490" applyFont="1" applyFill="1" applyBorder="1" applyAlignment="1">
      <alignment horizontal="center" vertical="center"/>
      <protection/>
    </xf>
    <xf numFmtId="0" fontId="84" fillId="0" borderId="0" xfId="490" applyFont="1" applyFill="1" applyBorder="1" applyAlignment="1">
      <alignment horizontal="right" vertical="center"/>
      <protection/>
    </xf>
    <xf numFmtId="4" fontId="85" fillId="0" borderId="0" xfId="490" applyNumberFormat="1" applyFont="1" applyFill="1" applyAlignment="1">
      <alignment horizontal="right" vertical="center"/>
      <protection/>
    </xf>
    <xf numFmtId="0" fontId="85" fillId="0" borderId="0" xfId="490" applyFont="1" applyFill="1" applyBorder="1" applyAlignment="1">
      <alignment horizontal="right" vertical="center"/>
      <protection/>
    </xf>
    <xf numFmtId="4" fontId="84" fillId="0" borderId="0" xfId="490" applyNumberFormat="1" applyFont="1" applyFill="1" applyBorder="1" applyAlignment="1">
      <alignment horizontal="right" vertical="center"/>
      <protection/>
    </xf>
    <xf numFmtId="4" fontId="84" fillId="0" borderId="0" xfId="490" applyNumberFormat="1" applyFont="1" applyFill="1" applyBorder="1" applyAlignment="1">
      <alignment horizontal="center" vertical="center"/>
      <protection/>
    </xf>
    <xf numFmtId="4" fontId="84" fillId="0" borderId="0" xfId="490" applyNumberFormat="1" applyFont="1" applyFill="1" applyBorder="1" applyAlignment="1">
      <alignment horizontal="left" vertical="center"/>
      <protection/>
    </xf>
    <xf numFmtId="0" fontId="84" fillId="0" borderId="0" xfId="490" applyFont="1" applyFill="1" applyBorder="1" applyAlignment="1">
      <alignment horizontal="right"/>
      <protection/>
    </xf>
    <xf numFmtId="0" fontId="49" fillId="0" borderId="0" xfId="0" applyNumberFormat="1" applyFont="1" applyFill="1" applyAlignment="1">
      <alignment vertical="top"/>
    </xf>
    <xf numFmtId="0" fontId="84" fillId="0" borderId="0" xfId="490" applyFont="1" applyFill="1" applyBorder="1" applyAlignment="1">
      <alignment horizontal="center"/>
      <protection/>
    </xf>
    <xf numFmtId="0" fontId="84" fillId="0" borderId="0" xfId="490" applyFont="1" applyFill="1" applyBorder="1">
      <alignment/>
      <protection/>
    </xf>
    <xf numFmtId="4" fontId="85" fillId="0" borderId="0" xfId="490" applyNumberFormat="1" applyFont="1" applyFill="1" applyBorder="1" applyAlignment="1">
      <alignment horizontal="right" vertical="center"/>
      <protection/>
    </xf>
    <xf numFmtId="4" fontId="85" fillId="0" borderId="0" xfId="490" applyNumberFormat="1" applyFont="1" applyFill="1" applyBorder="1" applyAlignment="1">
      <alignment horizontal="left" vertical="center"/>
      <protection/>
    </xf>
    <xf numFmtId="4" fontId="84" fillId="0" borderId="0" xfId="490" applyNumberFormat="1" applyFont="1" applyFill="1" applyBorder="1">
      <alignment/>
      <protection/>
    </xf>
    <xf numFmtId="0" fontId="52" fillId="80" borderId="0" xfId="490" applyFont="1" applyFill="1" applyBorder="1" applyAlignment="1">
      <alignment horizontal="left" vertical="center"/>
      <protection/>
    </xf>
    <xf numFmtId="0" fontId="52" fillId="80" borderId="0" xfId="490" applyFont="1" applyFill="1" applyBorder="1" applyAlignment="1">
      <alignment vertical="center"/>
      <protection/>
    </xf>
    <xf numFmtId="4" fontId="52" fillId="80" borderId="0" xfId="490" applyNumberFormat="1" applyFont="1" applyFill="1" applyBorder="1" applyAlignment="1">
      <alignment horizontal="right" vertical="center"/>
      <protection/>
    </xf>
    <xf numFmtId="0" fontId="84" fillId="0" borderId="0" xfId="490" applyFont="1" applyBorder="1" applyAlignment="1">
      <alignment/>
      <protection/>
    </xf>
    <xf numFmtId="4" fontId="84" fillId="0" borderId="0" xfId="490" applyNumberFormat="1" applyFont="1" applyBorder="1" applyAlignment="1">
      <alignment horizontal="center"/>
      <protection/>
    </xf>
    <xf numFmtId="4" fontId="84" fillId="0" borderId="0" xfId="490" applyNumberFormat="1" applyFont="1" applyBorder="1">
      <alignment/>
      <protection/>
    </xf>
    <xf numFmtId="4" fontId="86" fillId="0" borderId="0" xfId="490" applyNumberFormat="1" applyFont="1" applyBorder="1" applyAlignment="1">
      <alignment horizontal="right"/>
      <protection/>
    </xf>
    <xf numFmtId="4" fontId="84" fillId="0" borderId="0" xfId="490" applyNumberFormat="1" applyFont="1" applyBorder="1" applyAlignment="1">
      <alignment horizontal="right"/>
      <protection/>
    </xf>
    <xf numFmtId="172" fontId="32" fillId="0" borderId="0" xfId="0" applyFont="1" applyAlignment="1">
      <alignment/>
    </xf>
    <xf numFmtId="0" fontId="33" fillId="0" borderId="0" xfId="474" applyFont="1" applyFill="1" applyBorder="1" applyAlignment="1">
      <alignment horizontal="center" vertical="center" wrapText="1"/>
      <protection/>
    </xf>
    <xf numFmtId="0" fontId="33" fillId="0" borderId="25" xfId="474" applyFont="1" applyFill="1" applyBorder="1" applyAlignment="1">
      <alignment horizontal="center" vertical="center" wrapText="1"/>
      <protection/>
    </xf>
    <xf numFmtId="4" fontId="2" fillId="0" borderId="24" xfId="513" applyNumberFormat="1" applyFont="1" applyFill="1" applyBorder="1" applyAlignment="1">
      <alignment horizontal="center" vertical="center"/>
      <protection/>
    </xf>
    <xf numFmtId="4" fontId="2" fillId="0" borderId="24" xfId="513" applyNumberFormat="1" applyFont="1" applyFill="1" applyBorder="1" applyAlignment="1">
      <alignment horizontal="left" vertical="center"/>
      <protection/>
    </xf>
    <xf numFmtId="0" fontId="23" fillId="0" borderId="24" xfId="474" applyNumberFormat="1" applyFont="1" applyFill="1" applyBorder="1" applyAlignment="1">
      <alignment horizontal="center" vertical="center"/>
      <protection/>
    </xf>
    <xf numFmtId="3" fontId="23" fillId="0" borderId="0" xfId="512" applyNumberFormat="1" applyFont="1" applyFill="1" applyBorder="1" applyAlignment="1">
      <alignment horizontal="left"/>
      <protection/>
    </xf>
    <xf numFmtId="4" fontId="23" fillId="0" borderId="0" xfId="475" applyNumberFormat="1" applyFont="1" applyFill="1" applyBorder="1" applyAlignment="1">
      <alignment vertical="center"/>
      <protection/>
    </xf>
    <xf numFmtId="0" fontId="23" fillId="0" borderId="25" xfId="512" applyFont="1" applyFill="1" applyBorder="1">
      <alignment/>
      <protection/>
    </xf>
    <xf numFmtId="0" fontId="22" fillId="0" borderId="24" xfId="474" applyNumberFormat="1" applyFont="1" applyFill="1" applyBorder="1" applyAlignment="1">
      <alignment horizontal="left" vertical="center"/>
      <protection/>
    </xf>
    <xf numFmtId="2" fontId="22" fillId="0" borderId="24" xfId="513" applyNumberFormat="1" applyFont="1" applyFill="1" applyBorder="1" applyAlignment="1">
      <alignment horizontal="left" vertical="center"/>
      <protection/>
    </xf>
    <xf numFmtId="172" fontId="0" fillId="0" borderId="24" xfId="0" applyFill="1" applyBorder="1" applyAlignment="1">
      <alignment/>
    </xf>
    <xf numFmtId="172" fontId="0" fillId="0" borderId="0" xfId="0" applyFill="1" applyBorder="1" applyAlignment="1">
      <alignment/>
    </xf>
    <xf numFmtId="172" fontId="0" fillId="0" borderId="25" xfId="0" applyFill="1" applyBorder="1" applyAlignment="1">
      <alignment/>
    </xf>
    <xf numFmtId="172" fontId="0" fillId="0" borderId="24" xfId="0" applyBorder="1" applyAlignment="1">
      <alignment/>
    </xf>
    <xf numFmtId="172" fontId="0" fillId="0" borderId="25" xfId="0" applyBorder="1" applyAlignment="1">
      <alignment/>
    </xf>
    <xf numFmtId="0" fontId="23" fillId="0" borderId="24" xfId="474" applyNumberFormat="1" applyFont="1" applyFill="1" applyBorder="1" applyAlignment="1">
      <alignment horizontal="left" vertical="center"/>
      <protection/>
    </xf>
    <xf numFmtId="0" fontId="34" fillId="0" borderId="0" xfId="460" applyFont="1" applyFill="1" applyAlignment="1">
      <alignment horizontal="center"/>
      <protection/>
    </xf>
    <xf numFmtId="0" fontId="31" fillId="0" borderId="0" xfId="460" applyFont="1">
      <alignment/>
      <protection/>
    </xf>
    <xf numFmtId="0" fontId="31" fillId="0" borderId="0" xfId="460" applyFont="1" applyAlignment="1">
      <alignment horizontal="center"/>
      <protection/>
    </xf>
    <xf numFmtId="0" fontId="34" fillId="0" borderId="0" xfId="460" applyFont="1" applyAlignment="1">
      <alignment horizontal="right"/>
      <protection/>
    </xf>
    <xf numFmtId="41" fontId="34" fillId="0" borderId="0" xfId="460" applyNumberFormat="1" applyFont="1">
      <alignment/>
      <protection/>
    </xf>
    <xf numFmtId="41" fontId="31" fillId="0" borderId="0" xfId="460" applyNumberFormat="1" applyFont="1">
      <alignment/>
      <protection/>
    </xf>
    <xf numFmtId="43" fontId="31" fillId="0" borderId="0" xfId="719" applyFont="1" applyAlignment="1">
      <alignment/>
    </xf>
    <xf numFmtId="0" fontId="31" fillId="0" borderId="0" xfId="460" applyFont="1" applyAlignment="1">
      <alignment horizontal="right"/>
      <protection/>
    </xf>
    <xf numFmtId="0" fontId="31" fillId="0" borderId="0" xfId="460" applyFont="1" applyAlignment="1">
      <alignment horizontal="left"/>
      <protection/>
    </xf>
    <xf numFmtId="0" fontId="87" fillId="81" borderId="32" xfId="460" applyFont="1" applyFill="1" applyBorder="1" applyAlignment="1">
      <alignment horizontal="center" vertical="top" wrapText="1"/>
      <protection/>
    </xf>
    <xf numFmtId="43" fontId="34" fillId="81" borderId="32" xfId="719" applyFont="1" applyFill="1" applyBorder="1" applyAlignment="1">
      <alignment horizontal="center" vertical="top" wrapText="1"/>
    </xf>
    <xf numFmtId="0" fontId="22" fillId="0" borderId="0" xfId="491" applyFont="1" applyFill="1" applyAlignment="1">
      <alignment vertical="center"/>
      <protection/>
    </xf>
    <xf numFmtId="172" fontId="22" fillId="0" borderId="32" xfId="0" applyFont="1" applyFill="1" applyBorder="1" applyAlignment="1">
      <alignment horizontal="center" vertical="center"/>
    </xf>
    <xf numFmtId="179" fontId="22" fillId="0" borderId="32" xfId="0" applyNumberFormat="1" applyFont="1" applyFill="1" applyBorder="1" applyAlignment="1">
      <alignment horizontal="center" vertical="center"/>
    </xf>
    <xf numFmtId="1" fontId="22" fillId="0" borderId="32" xfId="0" applyNumberFormat="1" applyFont="1" applyFill="1" applyBorder="1" applyAlignment="1">
      <alignment horizontal="center" vertical="center"/>
    </xf>
    <xf numFmtId="0" fontId="88" fillId="0" borderId="32" xfId="460" applyFont="1" applyFill="1" applyBorder="1" applyAlignment="1">
      <alignment horizontal="center"/>
      <protection/>
    </xf>
    <xf numFmtId="0" fontId="88" fillId="0" borderId="32" xfId="460" applyFont="1" applyBorder="1" applyAlignment="1">
      <alignment horizontal="center"/>
      <protection/>
    </xf>
    <xf numFmtId="0" fontId="89" fillId="0" borderId="0" xfId="460" applyFont="1">
      <alignment/>
      <protection/>
    </xf>
    <xf numFmtId="0" fontId="34" fillId="0" borderId="32" xfId="460" applyFont="1" applyBorder="1" applyAlignment="1">
      <alignment horizontal="center"/>
      <protection/>
    </xf>
    <xf numFmtId="0" fontId="34" fillId="0" borderId="0" xfId="460" applyFont="1" applyAlignment="1">
      <alignment horizontal="center"/>
      <protection/>
    </xf>
    <xf numFmtId="0" fontId="34" fillId="0" borderId="0" xfId="460" applyFont="1" applyAlignment="1">
      <alignment horizontal="left"/>
      <protection/>
    </xf>
    <xf numFmtId="41" fontId="31" fillId="0" borderId="32" xfId="460" applyNumberFormat="1" applyFont="1" applyBorder="1" applyAlignment="1">
      <alignment horizontal="center"/>
      <protection/>
    </xf>
    <xf numFmtId="41" fontId="34" fillId="0" borderId="32" xfId="460" applyNumberFormat="1" applyFont="1" applyBorder="1" applyAlignment="1">
      <alignment horizontal="center"/>
      <protection/>
    </xf>
    <xf numFmtId="41" fontId="31" fillId="0" borderId="0" xfId="460" applyNumberFormat="1" applyFont="1" applyBorder="1" applyAlignment="1">
      <alignment horizontal="center"/>
      <protection/>
    </xf>
    <xf numFmtId="0" fontId="35" fillId="0" borderId="0" xfId="491" applyFont="1" applyFill="1" applyAlignment="1">
      <alignment vertical="center"/>
      <protection/>
    </xf>
    <xf numFmtId="41" fontId="34" fillId="0" borderId="0" xfId="460" applyNumberFormat="1" applyFont="1" applyBorder="1" applyAlignment="1">
      <alignment horizontal="center"/>
      <protection/>
    </xf>
    <xf numFmtId="41" fontId="22" fillId="0" borderId="0" xfId="491" applyNumberFormat="1" applyFont="1" applyFill="1" applyAlignment="1">
      <alignment vertical="center"/>
      <protection/>
    </xf>
    <xf numFmtId="172" fontId="22" fillId="25" borderId="32" xfId="0" applyFont="1" applyFill="1" applyBorder="1" applyAlignment="1">
      <alignment horizontal="center" vertical="center"/>
    </xf>
    <xf numFmtId="179" fontId="22" fillId="25" borderId="32" xfId="0" applyNumberFormat="1" applyFont="1" applyFill="1" applyBorder="1" applyAlignment="1">
      <alignment horizontal="center" vertical="center"/>
    </xf>
    <xf numFmtId="1" fontId="22" fillId="25" borderId="32" xfId="0" applyNumberFormat="1" applyFont="1" applyFill="1" applyBorder="1" applyAlignment="1">
      <alignment horizontal="center" vertical="center"/>
    </xf>
    <xf numFmtId="0" fontId="88" fillId="25" borderId="32" xfId="460" applyFont="1" applyFill="1" applyBorder="1" applyAlignment="1">
      <alignment horizontal="center"/>
      <protection/>
    </xf>
    <xf numFmtId="0" fontId="34" fillId="0" borderId="0" xfId="460" applyFont="1" applyFill="1" applyBorder="1" applyAlignment="1">
      <alignment horizontal="left"/>
      <protection/>
    </xf>
    <xf numFmtId="172" fontId="22" fillId="0" borderId="0" xfId="0" applyFont="1" applyFill="1" applyBorder="1" applyAlignment="1">
      <alignment horizontal="center" vertical="center"/>
    </xf>
    <xf numFmtId="0" fontId="22" fillId="0" borderId="0" xfId="491" applyFont="1" applyFill="1" applyBorder="1" applyAlignment="1">
      <alignment vertical="center"/>
      <protection/>
    </xf>
    <xf numFmtId="0" fontId="22" fillId="0" borderId="0" xfId="513" applyFont="1" applyAlignment="1">
      <alignment vertical="center"/>
      <protection/>
    </xf>
    <xf numFmtId="0" fontId="22" fillId="0" borderId="0" xfId="491" applyFont="1" applyAlignment="1">
      <alignment vertical="center"/>
      <protection/>
    </xf>
    <xf numFmtId="0" fontId="31" fillId="0" borderId="0" xfId="460" applyFont="1" applyFill="1">
      <alignment/>
      <protection/>
    </xf>
    <xf numFmtId="0" fontId="31" fillId="0" borderId="0" xfId="460" applyFont="1" applyFill="1" applyAlignment="1">
      <alignment horizontal="center"/>
      <protection/>
    </xf>
    <xf numFmtId="43" fontId="31" fillId="0" borderId="0" xfId="719" applyFont="1" applyFill="1" applyAlignment="1">
      <alignment/>
    </xf>
    <xf numFmtId="0" fontId="31" fillId="0" borderId="0" xfId="460" applyFont="1" applyFill="1" applyAlignment="1">
      <alignment horizontal="left"/>
      <protection/>
    </xf>
    <xf numFmtId="0" fontId="87" fillId="0" borderId="32" xfId="460" applyFont="1" applyFill="1" applyBorder="1" applyAlignment="1">
      <alignment horizontal="center" vertical="top" wrapText="1"/>
      <protection/>
    </xf>
    <xf numFmtId="43" fontId="34" fillId="0" borderId="32" xfId="719" applyFont="1" applyFill="1" applyBorder="1" applyAlignment="1">
      <alignment horizontal="center" vertical="top" wrapText="1"/>
    </xf>
    <xf numFmtId="172" fontId="89" fillId="0" borderId="32" xfId="0" applyFont="1" applyFill="1" applyBorder="1" applyAlignment="1">
      <alignment horizontal="center"/>
    </xf>
    <xf numFmtId="0" fontId="89" fillId="0" borderId="0" xfId="460" applyFont="1" applyFill="1">
      <alignment/>
      <protection/>
    </xf>
    <xf numFmtId="0" fontId="34" fillId="0" borderId="32" xfId="460" applyFont="1" applyFill="1" applyBorder="1" applyAlignment="1">
      <alignment horizontal="center"/>
      <protection/>
    </xf>
    <xf numFmtId="41" fontId="31" fillId="0" borderId="32" xfId="460" applyNumberFormat="1" applyFont="1" applyFill="1" applyBorder="1" applyAlignment="1">
      <alignment horizontal="center"/>
      <protection/>
    </xf>
    <xf numFmtId="41" fontId="34" fillId="0" borderId="32" xfId="460" applyNumberFormat="1" applyFont="1" applyFill="1" applyBorder="1" applyAlignment="1">
      <alignment horizontal="center"/>
      <protection/>
    </xf>
    <xf numFmtId="172" fontId="22" fillId="0" borderId="32" xfId="0" applyFont="1" applyFill="1" applyBorder="1" applyAlignment="1">
      <alignment horizontal="center"/>
    </xf>
    <xf numFmtId="0" fontId="34" fillId="0" borderId="0" xfId="460" applyFont="1" applyFill="1" applyAlignment="1">
      <alignment horizontal="left"/>
      <protection/>
    </xf>
    <xf numFmtId="41" fontId="31" fillId="0" borderId="0" xfId="460" applyNumberFormat="1" applyFont="1" applyFill="1" applyBorder="1" applyAlignment="1">
      <alignment horizontal="center"/>
      <protection/>
    </xf>
    <xf numFmtId="41" fontId="34" fillId="0" borderId="0" xfId="460" applyNumberFormat="1" applyFont="1" applyFill="1" applyBorder="1" applyAlignment="1">
      <alignment horizontal="center"/>
      <protection/>
    </xf>
    <xf numFmtId="172" fontId="22" fillId="0" borderId="32" xfId="0" applyFont="1" applyFill="1" applyBorder="1" applyAlignment="1">
      <alignment/>
    </xf>
    <xf numFmtId="0" fontId="88" fillId="0" borderId="0" xfId="460" applyFont="1" applyFill="1" applyBorder="1" applyAlignment="1">
      <alignment horizontal="center"/>
      <protection/>
    </xf>
    <xf numFmtId="172" fontId="22" fillId="0" borderId="0" xfId="0" applyFont="1" applyFill="1" applyBorder="1" applyAlignment="1">
      <alignment/>
    </xf>
    <xf numFmtId="172" fontId="23" fillId="0" borderId="0" xfId="0" applyFont="1" applyFill="1" applyBorder="1" applyAlignment="1">
      <alignment/>
    </xf>
    <xf numFmtId="0" fontId="22" fillId="0" borderId="0" xfId="513" applyFont="1" applyFill="1" applyAlignment="1">
      <alignment vertical="center"/>
      <protection/>
    </xf>
    <xf numFmtId="172" fontId="88" fillId="0" borderId="32" xfId="460" applyNumberFormat="1" applyFont="1" applyBorder="1" applyAlignment="1">
      <alignment horizontal="center"/>
      <protection/>
    </xf>
    <xf numFmtId="172" fontId="22" fillId="25" borderId="32" xfId="0" applyFont="1" applyFill="1" applyBorder="1" applyAlignment="1">
      <alignment horizontal="center"/>
    </xf>
    <xf numFmtId="172" fontId="37" fillId="0" borderId="0" xfId="0" applyFont="1" applyAlignment="1">
      <alignment/>
    </xf>
    <xf numFmtId="172" fontId="37" fillId="0" borderId="0" xfId="0" applyFont="1" applyAlignment="1">
      <alignment horizontal="center" wrapText="1"/>
    </xf>
    <xf numFmtId="171" fontId="54" fillId="0" borderId="0" xfId="686" applyFont="1" applyFill="1" applyBorder="1" applyAlignment="1">
      <alignment horizontal="right"/>
    </xf>
    <xf numFmtId="172" fontId="31" fillId="0" borderId="32" xfId="460" applyNumberFormat="1" applyFont="1" applyFill="1" applyBorder="1" applyAlignment="1">
      <alignment horizontal="center"/>
      <protection/>
    </xf>
    <xf numFmtId="172" fontId="0" fillId="0" borderId="27" xfId="0" applyFill="1" applyBorder="1" applyAlignment="1">
      <alignment/>
    </xf>
    <xf numFmtId="172" fontId="0" fillId="0" borderId="26" xfId="0" applyFill="1" applyBorder="1" applyAlignment="1">
      <alignment/>
    </xf>
    <xf numFmtId="2" fontId="22" fillId="0" borderId="26" xfId="513" applyNumberFormat="1" applyFont="1" applyFill="1" applyBorder="1" applyAlignment="1">
      <alignment horizontal="right" vertical="center"/>
      <protection/>
    </xf>
    <xf numFmtId="4" fontId="22" fillId="0" borderId="27" xfId="513" applyNumberFormat="1" applyFont="1" applyFill="1" applyBorder="1" applyAlignment="1">
      <alignment vertical="center"/>
      <protection/>
    </xf>
    <xf numFmtId="0" fontId="22" fillId="0" borderId="27" xfId="513" applyFont="1" applyFill="1" applyBorder="1" applyAlignment="1">
      <alignment horizontal="left" vertical="center"/>
      <protection/>
    </xf>
    <xf numFmtId="0" fontId="22" fillId="0" borderId="27" xfId="513" applyFont="1" applyFill="1" applyBorder="1" applyAlignment="1">
      <alignment vertical="center"/>
      <protection/>
    </xf>
    <xf numFmtId="0" fontId="31" fillId="0" borderId="27" xfId="513" applyFont="1" applyFill="1" applyBorder="1" applyAlignment="1">
      <alignment vertical="center"/>
      <protection/>
    </xf>
    <xf numFmtId="0" fontId="22" fillId="0" borderId="28" xfId="513" applyFont="1" applyFill="1" applyBorder="1" applyAlignment="1">
      <alignment vertical="center"/>
      <protection/>
    </xf>
    <xf numFmtId="172" fontId="0" fillId="0" borderId="28" xfId="0" applyFill="1" applyBorder="1" applyAlignment="1">
      <alignment/>
    </xf>
    <xf numFmtId="3" fontId="23" fillId="0" borderId="33" xfId="512" applyNumberFormat="1" applyFont="1" applyFill="1" applyBorder="1" applyAlignment="1">
      <alignment horizontal="left"/>
      <protection/>
    </xf>
    <xf numFmtId="4" fontId="23" fillId="0" borderId="33" xfId="475" applyNumberFormat="1" applyFont="1" applyFill="1" applyBorder="1" applyAlignment="1">
      <alignment vertical="center"/>
      <protection/>
    </xf>
    <xf numFmtId="0" fontId="23" fillId="0" borderId="34" xfId="512" applyFont="1" applyFill="1" applyBorder="1">
      <alignment/>
      <protection/>
    </xf>
    <xf numFmtId="0" fontId="22" fillId="0" borderId="33" xfId="513" applyFont="1" applyFill="1" applyBorder="1" applyAlignment="1">
      <alignment horizontal="left" vertical="center"/>
      <protection/>
    </xf>
    <xf numFmtId="0" fontId="22" fillId="0" borderId="33" xfId="513" applyFont="1" applyFill="1" applyBorder="1" applyAlignment="1">
      <alignment vertical="center"/>
      <protection/>
    </xf>
    <xf numFmtId="0" fontId="22" fillId="0" borderId="34" xfId="513" applyFont="1" applyFill="1" applyBorder="1" applyAlignment="1">
      <alignment vertical="center"/>
      <protection/>
    </xf>
    <xf numFmtId="172" fontId="56" fillId="82" borderId="32" xfId="0" applyFont="1" applyFill="1" applyBorder="1" applyAlignment="1">
      <alignment horizontal="center" vertical="center"/>
    </xf>
    <xf numFmtId="172" fontId="56" fillId="82" borderId="35" xfId="0" applyFont="1" applyFill="1" applyBorder="1" applyAlignment="1">
      <alignment horizontal="center" vertical="center"/>
    </xf>
    <xf numFmtId="172" fontId="56" fillId="0" borderId="36" xfId="0" applyFont="1" applyBorder="1" applyAlignment="1">
      <alignment horizontal="center" vertical="center"/>
    </xf>
    <xf numFmtId="172" fontId="57" fillId="0" borderId="32" xfId="0" applyFont="1" applyBorder="1" applyAlignment="1">
      <alignment horizontal="center" vertical="center" wrapText="1"/>
    </xf>
    <xf numFmtId="43" fontId="57" fillId="0" borderId="32" xfId="687" applyFont="1" applyBorder="1" applyAlignment="1">
      <alignment horizontal="center" vertical="center"/>
    </xf>
    <xf numFmtId="10" fontId="57" fillId="0" borderId="32" xfId="581" applyNumberFormat="1" applyFont="1" applyBorder="1" applyAlignment="1">
      <alignment horizontal="center" vertical="center"/>
    </xf>
    <xf numFmtId="43" fontId="57" fillId="55" borderId="32" xfId="0" applyNumberFormat="1" applyFont="1" applyFill="1" applyBorder="1" applyAlignment="1">
      <alignment horizontal="center" vertical="center"/>
    </xf>
    <xf numFmtId="43" fontId="57" fillId="0" borderId="35" xfId="0" applyNumberFormat="1" applyFont="1" applyBorder="1" applyAlignment="1">
      <alignment horizontal="center" vertical="center"/>
    </xf>
    <xf numFmtId="43" fontId="57" fillId="82" borderId="32" xfId="0" applyNumberFormat="1" applyFont="1" applyFill="1" applyBorder="1" applyAlignment="1">
      <alignment horizontal="center" vertical="center"/>
    </xf>
    <xf numFmtId="43" fontId="57" fillId="0" borderId="32" xfId="0" applyNumberFormat="1" applyFont="1" applyBorder="1" applyAlignment="1">
      <alignment horizontal="center" vertical="center"/>
    </xf>
    <xf numFmtId="43" fontId="57" fillId="0" borderId="26" xfId="0" applyNumberFormat="1" applyFont="1" applyBorder="1" applyAlignment="1">
      <alignment horizontal="center" vertical="center"/>
    </xf>
    <xf numFmtId="172" fontId="57" fillId="0" borderId="32" xfId="0" applyFont="1" applyBorder="1" applyAlignment="1" applyProtection="1">
      <alignment horizontal="center" vertical="center" wrapText="1"/>
      <protection hidden="1" locked="0"/>
    </xf>
    <xf numFmtId="172" fontId="0" fillId="0" borderId="32" xfId="0" applyBorder="1" applyAlignment="1">
      <alignment horizontal="center" vertical="center"/>
    </xf>
    <xf numFmtId="43" fontId="56" fillId="82" borderId="37" xfId="687" applyFont="1" applyFill="1" applyBorder="1" applyAlignment="1">
      <alignment horizontal="center" vertical="center"/>
    </xf>
    <xf numFmtId="9" fontId="56" fillId="82" borderId="37" xfId="581" applyFont="1" applyFill="1" applyBorder="1" applyAlignment="1">
      <alignment horizontal="center" vertical="center"/>
    </xf>
    <xf numFmtId="43" fontId="56" fillId="55" borderId="37" xfId="687" applyFont="1" applyFill="1" applyBorder="1" applyAlignment="1">
      <alignment horizontal="center" vertical="center"/>
    </xf>
    <xf numFmtId="43" fontId="56" fillId="55" borderId="38" xfId="687" applyFont="1" applyFill="1" applyBorder="1" applyAlignment="1">
      <alignment horizontal="center" vertical="center"/>
    </xf>
    <xf numFmtId="10" fontId="57" fillId="0" borderId="39" xfId="581" applyNumberFormat="1" applyFont="1" applyFill="1" applyBorder="1" applyAlignment="1">
      <alignment horizontal="center" vertical="center"/>
    </xf>
    <xf numFmtId="10" fontId="57" fillId="0" borderId="40" xfId="687" applyNumberFormat="1" applyFont="1" applyFill="1" applyBorder="1" applyAlignment="1">
      <alignment horizontal="center" vertical="center"/>
    </xf>
    <xf numFmtId="43" fontId="56" fillId="55" borderId="37" xfId="0" applyNumberFormat="1" applyFont="1" applyFill="1" applyBorder="1" applyAlignment="1">
      <alignment horizontal="center" vertical="center"/>
    </xf>
    <xf numFmtId="43" fontId="56" fillId="55" borderId="38" xfId="0" applyNumberFormat="1" applyFont="1" applyFill="1" applyBorder="1" applyAlignment="1">
      <alignment horizontal="center" vertical="center"/>
    </xf>
    <xf numFmtId="43" fontId="57" fillId="0" borderId="32" xfId="0" applyNumberFormat="1" applyFont="1" applyFill="1" applyBorder="1" applyAlignment="1">
      <alignment horizontal="center" vertical="center"/>
    </xf>
    <xf numFmtId="0" fontId="82" fillId="0" borderId="0" xfId="490" applyFont="1" applyFill="1" applyAlignment="1">
      <alignment horizontal="left" vertical="center" wrapText="1"/>
      <protection/>
    </xf>
    <xf numFmtId="0" fontId="82" fillId="80" borderId="0" xfId="490" applyFont="1" applyFill="1" applyAlignment="1">
      <alignment vertical="center" wrapText="1"/>
      <protection/>
    </xf>
    <xf numFmtId="0" fontId="85" fillId="0" borderId="0" xfId="490" applyFont="1" applyFill="1" applyBorder="1" applyAlignment="1">
      <alignment horizontal="left" vertical="center" wrapText="1"/>
      <protection/>
    </xf>
    <xf numFmtId="0" fontId="85" fillId="80" borderId="0" xfId="490" applyFont="1" applyFill="1" applyAlignment="1">
      <alignment horizontal="left" vertical="center" wrapText="1"/>
      <protection/>
    </xf>
    <xf numFmtId="172" fontId="36" fillId="0" borderId="0" xfId="0" applyFont="1" applyFill="1" applyBorder="1" applyAlignment="1">
      <alignment horizontal="left" vertical="center" wrapText="1"/>
    </xf>
    <xf numFmtId="0" fontId="85" fillId="0" borderId="0" xfId="490" applyFont="1" applyFill="1" applyAlignment="1">
      <alignment horizontal="left" vertical="center" wrapText="1"/>
      <protection/>
    </xf>
    <xf numFmtId="172" fontId="56" fillId="0" borderId="41" xfId="0" applyFont="1" applyBorder="1" applyAlignment="1">
      <alignment horizontal="center" vertical="center"/>
    </xf>
    <xf numFmtId="172" fontId="56" fillId="0" borderId="42" xfId="0" applyFont="1" applyBorder="1" applyAlignment="1">
      <alignment horizontal="center" vertical="center"/>
    </xf>
    <xf numFmtId="172" fontId="57" fillId="0" borderId="24" xfId="0" applyFont="1" applyBorder="1" applyAlignment="1">
      <alignment horizontal="left" vertical="center" wrapText="1"/>
    </xf>
    <xf numFmtId="172" fontId="57" fillId="0" borderId="0" xfId="0" applyFont="1" applyBorder="1" applyAlignment="1">
      <alignment horizontal="left" vertical="center" wrapText="1"/>
    </xf>
    <xf numFmtId="172" fontId="56" fillId="82" borderId="43" xfId="0" applyFont="1" applyFill="1" applyBorder="1" applyAlignment="1">
      <alignment horizontal="center" vertical="center"/>
    </xf>
    <xf numFmtId="172" fontId="56" fillId="82" borderId="37" xfId="0" applyFont="1" applyFill="1" applyBorder="1" applyAlignment="1">
      <alignment horizontal="center" vertical="center"/>
    </xf>
    <xf numFmtId="43" fontId="56" fillId="82" borderId="44" xfId="687" applyFont="1" applyFill="1" applyBorder="1" applyAlignment="1">
      <alignment horizontal="center" vertical="center"/>
    </xf>
    <xf numFmtId="43" fontId="56" fillId="82" borderId="45" xfId="687" applyFont="1" applyFill="1" applyBorder="1" applyAlignment="1">
      <alignment horizontal="center" vertical="center"/>
    </xf>
    <xf numFmtId="2" fontId="56" fillId="82" borderId="44" xfId="0" applyNumberFormat="1" applyFont="1" applyFill="1" applyBorder="1" applyAlignment="1">
      <alignment horizontal="center" vertical="center"/>
    </xf>
    <xf numFmtId="2" fontId="56" fillId="82" borderId="45" xfId="0" applyNumberFormat="1" applyFont="1" applyFill="1" applyBorder="1" applyAlignment="1">
      <alignment horizontal="center" vertical="center"/>
    </xf>
    <xf numFmtId="2" fontId="57" fillId="0" borderId="26" xfId="0" applyNumberFormat="1" applyFont="1" applyBorder="1" applyAlignment="1">
      <alignment horizontal="center" vertical="center"/>
    </xf>
    <xf numFmtId="2" fontId="57" fillId="0" borderId="27" xfId="0" applyNumberFormat="1" applyFont="1" applyBorder="1" applyAlignment="1">
      <alignment horizontal="center" vertical="center"/>
    </xf>
    <xf numFmtId="172" fontId="57" fillId="0" borderId="46" xfId="0" applyFont="1" applyBorder="1" applyAlignment="1">
      <alignment horizontal="center" vertical="center" wrapText="1"/>
    </xf>
    <xf numFmtId="172" fontId="57" fillId="0" borderId="27" xfId="0" applyFont="1" applyBorder="1" applyAlignment="1">
      <alignment horizontal="center" vertical="center" wrapText="1"/>
    </xf>
    <xf numFmtId="172" fontId="57" fillId="0" borderId="28" xfId="0" applyFont="1" applyBorder="1" applyAlignment="1">
      <alignment horizontal="center" vertical="center" wrapText="1"/>
    </xf>
    <xf numFmtId="172" fontId="56" fillId="55" borderId="26" xfId="0" applyFont="1" applyFill="1" applyBorder="1" applyAlignment="1">
      <alignment horizontal="center" vertical="center"/>
    </xf>
    <xf numFmtId="172" fontId="56" fillId="55" borderId="27" xfId="0" applyFont="1" applyFill="1" applyBorder="1" applyAlignment="1">
      <alignment horizontal="center" vertical="center"/>
    </xf>
    <xf numFmtId="172" fontId="56" fillId="0" borderId="26" xfId="0" applyFont="1" applyBorder="1" applyAlignment="1">
      <alignment horizontal="center" vertical="center"/>
    </xf>
    <xf numFmtId="172" fontId="56" fillId="0" borderId="27" xfId="0" applyFont="1" applyBorder="1" applyAlignment="1">
      <alignment horizontal="center" vertical="center"/>
    </xf>
    <xf numFmtId="172" fontId="56" fillId="0" borderId="47" xfId="0" applyFont="1" applyBorder="1" applyAlignment="1">
      <alignment horizontal="center" vertical="center"/>
    </xf>
    <xf numFmtId="172" fontId="90" fillId="82" borderId="48" xfId="0" applyFont="1" applyFill="1" applyBorder="1" applyAlignment="1">
      <alignment horizontal="center" vertical="center"/>
    </xf>
    <xf numFmtId="172" fontId="90" fillId="82" borderId="49" xfId="0" applyFont="1" applyFill="1" applyBorder="1" applyAlignment="1">
      <alignment horizontal="center" vertical="center"/>
    </xf>
    <xf numFmtId="172" fontId="90" fillId="82" borderId="50" xfId="0" applyFont="1" applyFill="1" applyBorder="1" applyAlignment="1">
      <alignment horizontal="center" vertical="center"/>
    </xf>
    <xf numFmtId="172" fontId="90" fillId="82" borderId="51" xfId="0" applyFont="1" applyFill="1" applyBorder="1" applyAlignment="1">
      <alignment horizontal="center" vertical="center"/>
    </xf>
    <xf numFmtId="172" fontId="81" fillId="0" borderId="52" xfId="0" applyFont="1" applyBorder="1" applyAlignment="1">
      <alignment horizontal="left" vertical="center"/>
    </xf>
    <xf numFmtId="172" fontId="81" fillId="0" borderId="53" xfId="0" applyFont="1" applyBorder="1" applyAlignment="1">
      <alignment horizontal="left" vertical="center"/>
    </xf>
    <xf numFmtId="172" fontId="81" fillId="0" borderId="29" xfId="0" applyFont="1" applyBorder="1" applyAlignment="1">
      <alignment horizontal="left" vertical="center"/>
    </xf>
    <xf numFmtId="172" fontId="81" fillId="0" borderId="54" xfId="0" applyFont="1" applyBorder="1" applyAlignment="1">
      <alignment horizontal="left" vertical="center"/>
    </xf>
    <xf numFmtId="172" fontId="81" fillId="0" borderId="36" xfId="0" applyFont="1" applyBorder="1" applyAlignment="1">
      <alignment horizontal="left" vertical="center"/>
    </xf>
    <xf numFmtId="172" fontId="81" fillId="0" borderId="32" xfId="0" applyFont="1" applyBorder="1" applyAlignment="1">
      <alignment horizontal="left" vertical="center"/>
    </xf>
    <xf numFmtId="172" fontId="81" fillId="0" borderId="26" xfId="0" applyFont="1" applyBorder="1" applyAlignment="1">
      <alignment horizontal="left" vertical="center"/>
    </xf>
    <xf numFmtId="172" fontId="81" fillId="0" borderId="35" xfId="0" applyFont="1" applyBorder="1" applyAlignment="1">
      <alignment horizontal="left" vertical="center"/>
    </xf>
    <xf numFmtId="172" fontId="56" fillId="82" borderId="55" xfId="0" applyFont="1" applyFill="1" applyBorder="1" applyAlignment="1">
      <alignment horizontal="center" vertical="center"/>
    </xf>
    <xf numFmtId="172" fontId="56" fillId="82" borderId="52" xfId="0" applyFont="1" applyFill="1" applyBorder="1" applyAlignment="1">
      <alignment horizontal="center" vertical="center"/>
    </xf>
    <xf numFmtId="172" fontId="56" fillId="82" borderId="56" xfId="0" applyFont="1" applyFill="1" applyBorder="1" applyAlignment="1">
      <alignment horizontal="center" vertical="center" wrapText="1"/>
    </xf>
    <xf numFmtId="172" fontId="56" fillId="82" borderId="53" xfId="0" applyFont="1" applyFill="1" applyBorder="1" applyAlignment="1">
      <alignment horizontal="center" vertical="center" wrapText="1"/>
    </xf>
    <xf numFmtId="172" fontId="56" fillId="82" borderId="56" xfId="0" applyFont="1" applyFill="1" applyBorder="1" applyAlignment="1">
      <alignment horizontal="center" vertical="center"/>
    </xf>
    <xf numFmtId="172" fontId="56" fillId="82" borderId="53" xfId="0" applyFont="1" applyFill="1" applyBorder="1" applyAlignment="1">
      <alignment horizontal="center" vertical="center"/>
    </xf>
    <xf numFmtId="172" fontId="56" fillId="82" borderId="26" xfId="0" applyFont="1" applyFill="1" applyBorder="1" applyAlignment="1">
      <alignment horizontal="center" vertical="center"/>
    </xf>
    <xf numFmtId="172" fontId="56" fillId="82" borderId="27" xfId="0" applyFont="1" applyFill="1" applyBorder="1" applyAlignment="1">
      <alignment horizontal="center" vertical="center"/>
    </xf>
    <xf numFmtId="172" fontId="56" fillId="82" borderId="47" xfId="0" applyFont="1" applyFill="1" applyBorder="1" applyAlignment="1">
      <alignment horizontal="center" vertical="center"/>
    </xf>
    <xf numFmtId="3" fontId="23" fillId="0" borderId="32" xfId="512" applyNumberFormat="1" applyFont="1" applyFill="1" applyBorder="1" applyAlignment="1">
      <alignment horizontal="left"/>
      <protection/>
    </xf>
    <xf numFmtId="0" fontId="23" fillId="0" borderId="26" xfId="475" applyFont="1" applyFill="1" applyBorder="1" applyAlignment="1">
      <alignment horizontal="left" vertical="center"/>
      <protection/>
    </xf>
    <xf numFmtId="0" fontId="23" fillId="0" borderId="27" xfId="475" applyFont="1" applyFill="1" applyBorder="1" applyAlignment="1">
      <alignment horizontal="left" vertical="center"/>
      <protection/>
    </xf>
    <xf numFmtId="0" fontId="23" fillId="0" borderId="28" xfId="475" applyFont="1" applyFill="1" applyBorder="1" applyAlignment="1">
      <alignment horizontal="left" vertical="center"/>
      <protection/>
    </xf>
    <xf numFmtId="0" fontId="2" fillId="0" borderId="57" xfId="513" applyFont="1" applyFill="1" applyBorder="1" applyAlignment="1">
      <alignment horizontal="left" vertical="center"/>
      <protection/>
    </xf>
    <xf numFmtId="0" fontId="2" fillId="0" borderId="33" xfId="513" applyFont="1" applyFill="1" applyBorder="1" applyAlignment="1">
      <alignment horizontal="left" vertical="center"/>
      <protection/>
    </xf>
    <xf numFmtId="0" fontId="2" fillId="0" borderId="34" xfId="513" applyFont="1" applyFill="1" applyBorder="1" applyAlignment="1">
      <alignment horizontal="left" vertical="center"/>
      <protection/>
    </xf>
    <xf numFmtId="0" fontId="23" fillId="80" borderId="26" xfId="474" applyFont="1" applyFill="1" applyBorder="1" applyAlignment="1">
      <alignment horizontal="left" vertical="center" wrapText="1"/>
      <protection/>
    </xf>
    <xf numFmtId="0" fontId="23" fillId="80" borderId="27" xfId="474" applyFont="1" applyFill="1" applyBorder="1" applyAlignment="1">
      <alignment horizontal="left" vertical="center" wrapText="1"/>
      <protection/>
    </xf>
    <xf numFmtId="0" fontId="23" fillId="80" borderId="28" xfId="474" applyFont="1" applyFill="1" applyBorder="1" applyAlignment="1">
      <alignment horizontal="left" vertical="center" wrapText="1"/>
      <protection/>
    </xf>
    <xf numFmtId="0" fontId="23" fillId="80" borderId="57" xfId="474" applyFont="1" applyFill="1" applyBorder="1" applyAlignment="1">
      <alignment horizontal="center" vertical="center" wrapText="1"/>
      <protection/>
    </xf>
    <xf numFmtId="0" fontId="23" fillId="80" borderId="33" xfId="474" applyFont="1" applyFill="1" applyBorder="1" applyAlignment="1">
      <alignment horizontal="center" vertical="center" wrapText="1"/>
      <protection/>
    </xf>
    <xf numFmtId="0" fontId="23" fillId="80" borderId="34" xfId="474" applyFont="1" applyFill="1" applyBorder="1" applyAlignment="1">
      <alignment horizontal="center" vertical="center" wrapText="1"/>
      <protection/>
    </xf>
    <xf numFmtId="1" fontId="31" fillId="0" borderId="0" xfId="460" applyNumberFormat="1" applyFont="1" applyAlignment="1">
      <alignment horizontal="center" vertical="center"/>
      <protection/>
    </xf>
    <xf numFmtId="0" fontId="34" fillId="0" borderId="0" xfId="460" applyFont="1" applyFill="1" applyAlignment="1">
      <alignment horizontal="center"/>
      <protection/>
    </xf>
    <xf numFmtId="0" fontId="34" fillId="0" borderId="0" xfId="460" applyFont="1" applyAlignment="1">
      <alignment horizontal="center" vertical="center"/>
      <protection/>
    </xf>
    <xf numFmtId="1" fontId="31" fillId="0" borderId="0" xfId="460" applyNumberFormat="1" applyFont="1" applyFill="1" applyAlignment="1">
      <alignment horizontal="center" vertical="center"/>
      <protection/>
    </xf>
    <xf numFmtId="0" fontId="34" fillId="0" borderId="0" xfId="460" applyFont="1" applyFill="1" applyAlignment="1">
      <alignment horizontal="center" vertical="center"/>
      <protection/>
    </xf>
    <xf numFmtId="172" fontId="37" fillId="0" borderId="0" xfId="0" applyFont="1" applyAlignment="1">
      <alignment horizontal="center"/>
    </xf>
  </cellXfs>
  <cellStyles count="714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20% - Ênfase1" xfId="51"/>
    <cellStyle name="20% - Ênfase1 2" xfId="52"/>
    <cellStyle name="20% - Ênfase1 2 2" xfId="53"/>
    <cellStyle name="20% - Ênfase1 2 3" xfId="54"/>
    <cellStyle name="20% - Ênfase1 2 4" xfId="55"/>
    <cellStyle name="20% - Ênfase1 2 5" xfId="56"/>
    <cellStyle name="20% - Ênfase1 2 6" xfId="57"/>
    <cellStyle name="20% - Ênfase1 2 7" xfId="58"/>
    <cellStyle name="20% - Ênfase1 3" xfId="59"/>
    <cellStyle name="20% - Ênfase1 4" xfId="60"/>
    <cellStyle name="20% - Ênfase1 4 2" xfId="61"/>
    <cellStyle name="20% - Ênfase1 4 3" xfId="62"/>
    <cellStyle name="20% - Ênfase1 5" xfId="63"/>
    <cellStyle name="20% - Ênfase1 5 2" xfId="64"/>
    <cellStyle name="20% - Ênfase2" xfId="65"/>
    <cellStyle name="20% - Ênfase2 2" xfId="66"/>
    <cellStyle name="20% - Ênfase2 2 2" xfId="67"/>
    <cellStyle name="20% - Ênfase2 2 2 2" xfId="68"/>
    <cellStyle name="20% - Ênfase2 2 3" xfId="69"/>
    <cellStyle name="20% - Ênfase2 2 4" xfId="70"/>
    <cellStyle name="20% - Ênfase2 2 4 2" xfId="71"/>
    <cellStyle name="20% - Ênfase2 2 5" xfId="72"/>
    <cellStyle name="20% - Ênfase2 3" xfId="73"/>
    <cellStyle name="20% - Ênfase2 4" xfId="74"/>
    <cellStyle name="20% - Ênfase2 4 2" xfId="75"/>
    <cellStyle name="20% - Ênfase2 4 3" xfId="76"/>
    <cellStyle name="20% - Ênfase2 5" xfId="77"/>
    <cellStyle name="20% - Ênfase2 5 2" xfId="78"/>
    <cellStyle name="20% - Ênfase3" xfId="79"/>
    <cellStyle name="20% - Ênfase3 2" xfId="80"/>
    <cellStyle name="20% - Ênfase3 2 2" xfId="81"/>
    <cellStyle name="20% - Ênfase3 2 2 2" xfId="82"/>
    <cellStyle name="20% - Ênfase3 2 3" xfId="83"/>
    <cellStyle name="20% - Ênfase3 2 4" xfId="84"/>
    <cellStyle name="20% - Ênfase3 2 4 2" xfId="85"/>
    <cellStyle name="20% - Ênfase3 2 5" xfId="86"/>
    <cellStyle name="20% - Ênfase3 3" xfId="87"/>
    <cellStyle name="20% - Ênfase3 4" xfId="88"/>
    <cellStyle name="20% - Ênfase3 4 2" xfId="89"/>
    <cellStyle name="20% - Ênfase3 4 3" xfId="90"/>
    <cellStyle name="20% - Ênfase3 5" xfId="91"/>
    <cellStyle name="20% - Ênfase3 5 2" xfId="92"/>
    <cellStyle name="20% - Ênfase4" xfId="93"/>
    <cellStyle name="20% - Ênfase4 2" xfId="94"/>
    <cellStyle name="20% - Ênfase4 2 2" xfId="95"/>
    <cellStyle name="20% - Ênfase4 2 2 2" xfId="96"/>
    <cellStyle name="20% - Ênfase4 2 3" xfId="97"/>
    <cellStyle name="20% - Ênfase4 2 4" xfId="98"/>
    <cellStyle name="20% - Ênfase4 2 4 2" xfId="99"/>
    <cellStyle name="20% - Ênfase4 2 5" xfId="100"/>
    <cellStyle name="20% - Ênfase4 3" xfId="101"/>
    <cellStyle name="20% - Ênfase4 4" xfId="102"/>
    <cellStyle name="20% - Ênfase4 4 2" xfId="103"/>
    <cellStyle name="20% - Ênfase4 4 3" xfId="104"/>
    <cellStyle name="20% - Ênfase4 5" xfId="105"/>
    <cellStyle name="20% - Ênfase4 5 2" xfId="106"/>
    <cellStyle name="20% - Ênfase5" xfId="107"/>
    <cellStyle name="20% - Ênfase5 2" xfId="108"/>
    <cellStyle name="20% - Ênfase5 2 2" xfId="109"/>
    <cellStyle name="20% - Ênfase5 2 3" xfId="110"/>
    <cellStyle name="20% - Ênfase5 2 4" xfId="111"/>
    <cellStyle name="20% - Ênfase5 2 5" xfId="112"/>
    <cellStyle name="20% - Ênfase5 3" xfId="113"/>
    <cellStyle name="20% - Ênfase5 4" xfId="114"/>
    <cellStyle name="20% - Ênfase5 4 2" xfId="115"/>
    <cellStyle name="20% - Ênfase5 4 3" xfId="116"/>
    <cellStyle name="20% - Ênfase5 5" xfId="117"/>
    <cellStyle name="20% - Ênfase5 5 2" xfId="118"/>
    <cellStyle name="20% - Ênfase6" xfId="119"/>
    <cellStyle name="20% - Ênfase6 2" xfId="120"/>
    <cellStyle name="20% - Ênfase6 2 2" xfId="121"/>
    <cellStyle name="20% - Ênfase6 2 3" xfId="122"/>
    <cellStyle name="20% - Ênfase6 2 4" xfId="123"/>
    <cellStyle name="20% - Ênfase6 2 5" xfId="124"/>
    <cellStyle name="20% - Ênfase6 3" xfId="125"/>
    <cellStyle name="20% - Ênfase6 4" xfId="126"/>
    <cellStyle name="20% - Ênfase6 4 2" xfId="127"/>
    <cellStyle name="20% - Ênfase6 4 3" xfId="128"/>
    <cellStyle name="20% - Ênfase6 5" xfId="129"/>
    <cellStyle name="20% - Ênfase6 5 2" xfId="130"/>
    <cellStyle name="40% - Accent1" xfId="131"/>
    <cellStyle name="40% - Accent1 2" xfId="132"/>
    <cellStyle name="40% - Accent1 2 2" xfId="133"/>
    <cellStyle name="40% - Accent1 2 3" xfId="134"/>
    <cellStyle name="40% - Accent1 3" xfId="135"/>
    <cellStyle name="40% - Accent1 4" xfId="136"/>
    <cellStyle name="40% - Accent2" xfId="137"/>
    <cellStyle name="40% - Accent2 2" xfId="138"/>
    <cellStyle name="40% - Accent2 2 2" xfId="139"/>
    <cellStyle name="40% - Accent2 2 3" xfId="140"/>
    <cellStyle name="40% - Accent2 3" xfId="141"/>
    <cellStyle name="40% - Accent2 4" xfId="142"/>
    <cellStyle name="40% - Accent3" xfId="143"/>
    <cellStyle name="40% - Accent3 2" xfId="144"/>
    <cellStyle name="40% - Accent3 2 2" xfId="145"/>
    <cellStyle name="40% - Accent3 2 3" xfId="146"/>
    <cellStyle name="40% - Accent3 3" xfId="147"/>
    <cellStyle name="40% - Accent3 4" xfId="148"/>
    <cellStyle name="40% - Accent4" xfId="149"/>
    <cellStyle name="40% - Accent4 2" xfId="150"/>
    <cellStyle name="40% - Accent4 2 2" xfId="151"/>
    <cellStyle name="40% - Accent4 2 3" xfId="152"/>
    <cellStyle name="40% - Accent4 3" xfId="153"/>
    <cellStyle name="40% - Accent4 4" xfId="154"/>
    <cellStyle name="40% - Accent5" xfId="155"/>
    <cellStyle name="40% - Accent5 2" xfId="156"/>
    <cellStyle name="40% - Accent5 2 2" xfId="157"/>
    <cellStyle name="40% - Accent5 2 3" xfId="158"/>
    <cellStyle name="40% - Accent5 3" xfId="159"/>
    <cellStyle name="40% - Accent5 4" xfId="160"/>
    <cellStyle name="40% - Accent6" xfId="161"/>
    <cellStyle name="40% - Accent6 2" xfId="162"/>
    <cellStyle name="40% - Accent6 2 2" xfId="163"/>
    <cellStyle name="40% - Accent6 2 3" xfId="164"/>
    <cellStyle name="40% - Accent6 3" xfId="165"/>
    <cellStyle name="40% - Accent6 4" xfId="166"/>
    <cellStyle name="40% - Ênfase1" xfId="167"/>
    <cellStyle name="40% - Ênfase1 2" xfId="168"/>
    <cellStyle name="40% - Ênfase1 2 2" xfId="169"/>
    <cellStyle name="40% - Ênfase1 2 3" xfId="170"/>
    <cellStyle name="40% - Ênfase1 2 4" xfId="171"/>
    <cellStyle name="40% - Ênfase1 2 5" xfId="172"/>
    <cellStyle name="40% - Ênfase1 3" xfId="173"/>
    <cellStyle name="40% - Ênfase1 4" xfId="174"/>
    <cellStyle name="40% - Ênfase1 4 2" xfId="175"/>
    <cellStyle name="40% - Ênfase1 4 3" xfId="176"/>
    <cellStyle name="40% - Ênfase1 5" xfId="177"/>
    <cellStyle name="40% - Ênfase1 5 2" xfId="178"/>
    <cellStyle name="40% - Ênfase2" xfId="179"/>
    <cellStyle name="40% - Ênfase2 2" xfId="180"/>
    <cellStyle name="40% - Ênfase2 2 2" xfId="181"/>
    <cellStyle name="40% - Ênfase2 2 3" xfId="182"/>
    <cellStyle name="40% - Ênfase2 2 4" xfId="183"/>
    <cellStyle name="40% - Ênfase2 2 5" xfId="184"/>
    <cellStyle name="40% - Ênfase2 3" xfId="185"/>
    <cellStyle name="40% - Ênfase2 4" xfId="186"/>
    <cellStyle name="40% - Ênfase2 4 2" xfId="187"/>
    <cellStyle name="40% - Ênfase2 4 3" xfId="188"/>
    <cellStyle name="40% - Ênfase2 5" xfId="189"/>
    <cellStyle name="40% - Ênfase2 5 2" xfId="190"/>
    <cellStyle name="40% - Ênfase3" xfId="191"/>
    <cellStyle name="40% - Ênfase3 2" xfId="192"/>
    <cellStyle name="40% - Ênfase3 2 2" xfId="193"/>
    <cellStyle name="40% - Ênfase3 2 2 2" xfId="194"/>
    <cellStyle name="40% - Ênfase3 2 3" xfId="195"/>
    <cellStyle name="40% - Ênfase3 2 4" xfId="196"/>
    <cellStyle name="40% - Ênfase3 2 4 2" xfId="197"/>
    <cellStyle name="40% - Ênfase3 2 5" xfId="198"/>
    <cellStyle name="40% - Ênfase3 3" xfId="199"/>
    <cellStyle name="40% - Ênfase3 4" xfId="200"/>
    <cellStyle name="40% - Ênfase3 4 2" xfId="201"/>
    <cellStyle name="40% - Ênfase3 4 3" xfId="202"/>
    <cellStyle name="40% - Ênfase3 5" xfId="203"/>
    <cellStyle name="40% - Ênfase3 5 2" xfId="204"/>
    <cellStyle name="40% - Ênfase4" xfId="205"/>
    <cellStyle name="40% - Ênfase4 2" xfId="206"/>
    <cellStyle name="40% - Ênfase4 2 2" xfId="207"/>
    <cellStyle name="40% - Ênfase4 2 3" xfId="208"/>
    <cellStyle name="40% - Ênfase4 2 4" xfId="209"/>
    <cellStyle name="40% - Ênfase4 2 5" xfId="210"/>
    <cellStyle name="40% - Ênfase4 3" xfId="211"/>
    <cellStyle name="40% - Ênfase4 4" xfId="212"/>
    <cellStyle name="40% - Ênfase4 4 2" xfId="213"/>
    <cellStyle name="40% - Ênfase4 4 3" xfId="214"/>
    <cellStyle name="40% - Ênfase4 5" xfId="215"/>
    <cellStyle name="40% - Ênfase4 5 2" xfId="216"/>
    <cellStyle name="40% - Ênfase5" xfId="217"/>
    <cellStyle name="40% - Ênfase5 2" xfId="218"/>
    <cellStyle name="40% - Ênfase5 2 2" xfId="219"/>
    <cellStyle name="40% - Ênfase5 2 3" xfId="220"/>
    <cellStyle name="40% - Ênfase5 2 4" xfId="221"/>
    <cellStyle name="40% - Ênfase5 2 5" xfId="222"/>
    <cellStyle name="40% - Ênfase5 3" xfId="223"/>
    <cellStyle name="40% - Ênfase5 4" xfId="224"/>
    <cellStyle name="40% - Ênfase5 4 2" xfId="225"/>
    <cellStyle name="40% - Ênfase5 4 3" xfId="226"/>
    <cellStyle name="40% - Ênfase5 5" xfId="227"/>
    <cellStyle name="40% - Ênfase5 5 2" xfId="228"/>
    <cellStyle name="40% - Ênfase6" xfId="229"/>
    <cellStyle name="40% - Ênfase6 2" xfId="230"/>
    <cellStyle name="40% - Ênfase6 2 2" xfId="231"/>
    <cellStyle name="40% - Ênfase6 2 3" xfId="232"/>
    <cellStyle name="40% - Ênfase6 2 4" xfId="233"/>
    <cellStyle name="40% - Ênfase6 2 5" xfId="234"/>
    <cellStyle name="40% - Ênfase6 3" xfId="235"/>
    <cellStyle name="40% - Ênfase6 4" xfId="236"/>
    <cellStyle name="40% - Ênfase6 4 2" xfId="237"/>
    <cellStyle name="40% - Ênfase6 4 3" xfId="238"/>
    <cellStyle name="40% - Ênfase6 5" xfId="239"/>
    <cellStyle name="40% - Ênfase6 5 2" xfId="240"/>
    <cellStyle name="60% - Accent1" xfId="241"/>
    <cellStyle name="60% - Accent1 2" xfId="242"/>
    <cellStyle name="60% - Accent2" xfId="243"/>
    <cellStyle name="60% - Accent2 2" xfId="244"/>
    <cellStyle name="60% - Accent3" xfId="245"/>
    <cellStyle name="60% - Accent3 2" xfId="246"/>
    <cellStyle name="60% - Accent4" xfId="247"/>
    <cellStyle name="60% - Accent4 2" xfId="248"/>
    <cellStyle name="60% - Accent5" xfId="249"/>
    <cellStyle name="60% - Accent5 2" xfId="250"/>
    <cellStyle name="60% - Accent6" xfId="251"/>
    <cellStyle name="60% - Accent6 2" xfId="252"/>
    <cellStyle name="60% - Ênfase1" xfId="253"/>
    <cellStyle name="60% - Ênfase1 2" xfId="254"/>
    <cellStyle name="60% - Ênfase1 2 2" xfId="255"/>
    <cellStyle name="60% - Ênfase1 2 2 2" xfId="256"/>
    <cellStyle name="60% - Ênfase1 3" xfId="257"/>
    <cellStyle name="60% - Ênfase1 4" xfId="258"/>
    <cellStyle name="60% - Ênfase1 4 2" xfId="259"/>
    <cellStyle name="60% - Ênfase2" xfId="260"/>
    <cellStyle name="60% - Ênfase2 2" xfId="261"/>
    <cellStyle name="60% - Ênfase2 2 2" xfId="262"/>
    <cellStyle name="60% - Ênfase2 2 2 2" xfId="263"/>
    <cellStyle name="60% - Ênfase2 3" xfId="264"/>
    <cellStyle name="60% - Ênfase2 4" xfId="265"/>
    <cellStyle name="60% - Ênfase2 4 2" xfId="266"/>
    <cellStyle name="60% - Ênfase3" xfId="267"/>
    <cellStyle name="60% - Ênfase3 2" xfId="268"/>
    <cellStyle name="60% - Ênfase3 2 2" xfId="269"/>
    <cellStyle name="60% - Ênfase3 2 3" xfId="270"/>
    <cellStyle name="60% - Ênfase3 2 3 2" xfId="271"/>
    <cellStyle name="60% - Ênfase3 3" xfId="272"/>
    <cellStyle name="60% - Ênfase3 4" xfId="273"/>
    <cellStyle name="60% - Ênfase3 4 2" xfId="274"/>
    <cellStyle name="60% - Ênfase3 5" xfId="275"/>
    <cellStyle name="60% - Ênfase4" xfId="276"/>
    <cellStyle name="60% - Ênfase4 2" xfId="277"/>
    <cellStyle name="60% - Ênfase4 2 2" xfId="278"/>
    <cellStyle name="60% - Ênfase4 2 3" xfId="279"/>
    <cellStyle name="60% - Ênfase4 2 3 2" xfId="280"/>
    <cellStyle name="60% - Ênfase4 3" xfId="281"/>
    <cellStyle name="60% - Ênfase4 4" xfId="282"/>
    <cellStyle name="60% - Ênfase4 4 2" xfId="283"/>
    <cellStyle name="60% - Ênfase4 5" xfId="284"/>
    <cellStyle name="60% - Ênfase5" xfId="285"/>
    <cellStyle name="60% - Ênfase5 2" xfId="286"/>
    <cellStyle name="60% - Ênfase5 2 2" xfId="287"/>
    <cellStyle name="60% - Ênfase5 2 2 2" xfId="288"/>
    <cellStyle name="60% - Ênfase5 3" xfId="289"/>
    <cellStyle name="60% - Ênfase5 4" xfId="290"/>
    <cellStyle name="60% - Ênfase5 4 2" xfId="291"/>
    <cellStyle name="60% - Ênfase6" xfId="292"/>
    <cellStyle name="60% - Ênfase6 2" xfId="293"/>
    <cellStyle name="60% - Ênfase6 2 2" xfId="294"/>
    <cellStyle name="60% - Ênfase6 2 3" xfId="295"/>
    <cellStyle name="60% - Ênfase6 2 3 2" xfId="296"/>
    <cellStyle name="60% - Ênfase6 3" xfId="297"/>
    <cellStyle name="60% - Ênfase6 4" xfId="298"/>
    <cellStyle name="60% - Ênfase6 4 2" xfId="299"/>
    <cellStyle name="60% - Ênfase6 5" xfId="300"/>
    <cellStyle name="Accent1" xfId="301"/>
    <cellStyle name="Accent1 2" xfId="302"/>
    <cellStyle name="Accent2" xfId="303"/>
    <cellStyle name="Accent2 2" xfId="304"/>
    <cellStyle name="Accent3" xfId="305"/>
    <cellStyle name="Accent3 2" xfId="306"/>
    <cellStyle name="Accent4" xfId="307"/>
    <cellStyle name="Accent4 2" xfId="308"/>
    <cellStyle name="Accent5" xfId="309"/>
    <cellStyle name="Accent5 2" xfId="310"/>
    <cellStyle name="Accent6" xfId="311"/>
    <cellStyle name="Accent6 2" xfId="312"/>
    <cellStyle name="Bad" xfId="313"/>
    <cellStyle name="Bad 2" xfId="314"/>
    <cellStyle name="Bom" xfId="315"/>
    <cellStyle name="Bom 2" xfId="316"/>
    <cellStyle name="Bom 2 2" xfId="317"/>
    <cellStyle name="Bom 2 2 2" xfId="318"/>
    <cellStyle name="Bom 3" xfId="319"/>
    <cellStyle name="Bom 4" xfId="320"/>
    <cellStyle name="Bom 4 2" xfId="321"/>
    <cellStyle name="Calculation" xfId="322"/>
    <cellStyle name="Calculation 2" xfId="323"/>
    <cellStyle name="Cálculo" xfId="324"/>
    <cellStyle name="Cálculo 2" xfId="325"/>
    <cellStyle name="Cálculo 2 2" xfId="326"/>
    <cellStyle name="Cálculo 2 2 2" xfId="327"/>
    <cellStyle name="Cálculo 3" xfId="328"/>
    <cellStyle name="Cálculo 4" xfId="329"/>
    <cellStyle name="Cálculo 4 2" xfId="330"/>
    <cellStyle name="Célula de Verificação" xfId="331"/>
    <cellStyle name="Célula de Verificação 2" xfId="332"/>
    <cellStyle name="Célula de Verificação 2 2" xfId="333"/>
    <cellStyle name="Célula de Verificação 2 2 2" xfId="334"/>
    <cellStyle name="Célula de Verificação 3" xfId="335"/>
    <cellStyle name="Célula de Verificação 4" xfId="336"/>
    <cellStyle name="Célula de Verificação 4 2" xfId="337"/>
    <cellStyle name="Célula Vinculada" xfId="338"/>
    <cellStyle name="Célula Vinculada 2" xfId="339"/>
    <cellStyle name="Célula Vinculada 2 2" xfId="340"/>
    <cellStyle name="Célula Vinculada 3" xfId="341"/>
    <cellStyle name="Célula Vinculada 4" xfId="342"/>
    <cellStyle name="Célula Vinculada 4 2" xfId="343"/>
    <cellStyle name="Check Cell" xfId="344"/>
    <cellStyle name="Check Cell 2" xfId="345"/>
    <cellStyle name="Ênfase1" xfId="346"/>
    <cellStyle name="Ênfase1 2" xfId="347"/>
    <cellStyle name="Ênfase1 2 2" xfId="348"/>
    <cellStyle name="Ênfase1 2 2 2" xfId="349"/>
    <cellStyle name="Ênfase1 3" xfId="350"/>
    <cellStyle name="Ênfase1 4" xfId="351"/>
    <cellStyle name="Ênfase1 4 2" xfId="352"/>
    <cellStyle name="Ênfase2" xfId="353"/>
    <cellStyle name="Ênfase2 2" xfId="354"/>
    <cellStyle name="Ênfase2 2 2" xfId="355"/>
    <cellStyle name="Ênfase2 2 2 2" xfId="356"/>
    <cellStyle name="Ênfase2 3" xfId="357"/>
    <cellStyle name="Ênfase2 4" xfId="358"/>
    <cellStyle name="Ênfase2 4 2" xfId="359"/>
    <cellStyle name="Ênfase3" xfId="360"/>
    <cellStyle name="Ênfase3 2" xfId="361"/>
    <cellStyle name="Ênfase3 2 2" xfId="362"/>
    <cellStyle name="Ênfase3 2 2 2" xfId="363"/>
    <cellStyle name="Ênfase3 3" xfId="364"/>
    <cellStyle name="Ênfase3 4" xfId="365"/>
    <cellStyle name="Ênfase3 4 2" xfId="366"/>
    <cellStyle name="Ênfase4" xfId="367"/>
    <cellStyle name="Ênfase4 2" xfId="368"/>
    <cellStyle name="Ênfase4 2 2" xfId="369"/>
    <cellStyle name="Ênfase4 2 2 2" xfId="370"/>
    <cellStyle name="Ênfase4 3" xfId="371"/>
    <cellStyle name="Ênfase4 4" xfId="372"/>
    <cellStyle name="Ênfase4 4 2" xfId="373"/>
    <cellStyle name="Ênfase5" xfId="374"/>
    <cellStyle name="Ênfase5 2" xfId="375"/>
    <cellStyle name="Ênfase5 2 2" xfId="376"/>
    <cellStyle name="Ênfase5 2 2 2" xfId="377"/>
    <cellStyle name="Ênfase5 3" xfId="378"/>
    <cellStyle name="Ênfase5 4" xfId="379"/>
    <cellStyle name="Ênfase5 4 2" xfId="380"/>
    <cellStyle name="Ênfase6" xfId="381"/>
    <cellStyle name="Ênfase6 2" xfId="382"/>
    <cellStyle name="Ênfase6 2 2" xfId="383"/>
    <cellStyle name="Ênfase6 2 2 2" xfId="384"/>
    <cellStyle name="Ênfase6 3" xfId="385"/>
    <cellStyle name="Ênfase6 4" xfId="386"/>
    <cellStyle name="Ênfase6 4 2" xfId="387"/>
    <cellStyle name="Entrada" xfId="388"/>
    <cellStyle name="Entrada 2" xfId="389"/>
    <cellStyle name="Entrada 2 2" xfId="390"/>
    <cellStyle name="Entrada 2 2 2" xfId="391"/>
    <cellStyle name="Entrada 3" xfId="392"/>
    <cellStyle name="Entrada 4" xfId="393"/>
    <cellStyle name="Entrada 4 2" xfId="394"/>
    <cellStyle name="Euro" xfId="395"/>
    <cellStyle name="Explanatory Text" xfId="396"/>
    <cellStyle name="Explanatory Text 2" xfId="397"/>
    <cellStyle name="Good" xfId="398"/>
    <cellStyle name="Good 2" xfId="399"/>
    <cellStyle name="Heading" xfId="400"/>
    <cellStyle name="Heading 1" xfId="401"/>
    <cellStyle name="Heading 1 2" xfId="402"/>
    <cellStyle name="Heading 2" xfId="403"/>
    <cellStyle name="Heading 2 2" xfId="404"/>
    <cellStyle name="Heading 3" xfId="405"/>
    <cellStyle name="Heading 3 2" xfId="406"/>
    <cellStyle name="Heading 4" xfId="407"/>
    <cellStyle name="Heading 4 2" xfId="408"/>
    <cellStyle name="Heading1" xfId="409"/>
    <cellStyle name="Hyperlink" xfId="410"/>
    <cellStyle name="Hiperlink 2" xfId="411"/>
    <cellStyle name="Followed Hyperlink" xfId="412"/>
    <cellStyle name="Incorreto 2" xfId="413"/>
    <cellStyle name="Incorreto 2 2" xfId="414"/>
    <cellStyle name="Incorreto 2 2 2" xfId="415"/>
    <cellStyle name="Incorreto 3" xfId="416"/>
    <cellStyle name="Incorreto 4" xfId="417"/>
    <cellStyle name="Incorreto 4 2" xfId="418"/>
    <cellStyle name="Input" xfId="419"/>
    <cellStyle name="Input 2" xfId="420"/>
    <cellStyle name="Linked Cell" xfId="421"/>
    <cellStyle name="Linked Cell 2" xfId="422"/>
    <cellStyle name="Currency" xfId="423"/>
    <cellStyle name="Currency [0]" xfId="424"/>
    <cellStyle name="Moeda 2" xfId="425"/>
    <cellStyle name="Moeda 2 2" xfId="426"/>
    <cellStyle name="Moeda 2 2 2" xfId="427"/>
    <cellStyle name="Moeda 2 2 3" xfId="428"/>
    <cellStyle name="Moeda 2 2 4" xfId="429"/>
    <cellStyle name="Moeda 2 3" xfId="430"/>
    <cellStyle name="Moeda 2 3 2" xfId="431"/>
    <cellStyle name="Moeda 2 4" xfId="432"/>
    <cellStyle name="Moeda 3" xfId="433"/>
    <cellStyle name="Moeda 3 2" xfId="434"/>
    <cellStyle name="Moeda 3 3" xfId="435"/>
    <cellStyle name="Moeda 3 4" xfId="436"/>
    <cellStyle name="Moeda 4" xfId="437"/>
    <cellStyle name="Moeda 4 2" xfId="438"/>
    <cellStyle name="Moeda 5" xfId="439"/>
    <cellStyle name="Neutra 2" xfId="440"/>
    <cellStyle name="Neutra 2 2" xfId="441"/>
    <cellStyle name="Neutra 2 2 2" xfId="442"/>
    <cellStyle name="Neutra 3" xfId="443"/>
    <cellStyle name="Neutra 4" xfId="444"/>
    <cellStyle name="Neutra 4 2" xfId="445"/>
    <cellStyle name="Neutral" xfId="446"/>
    <cellStyle name="Neutral 2" xfId="447"/>
    <cellStyle name="Neutro" xfId="448"/>
    <cellStyle name="Normal 10" xfId="449"/>
    <cellStyle name="Normal 10 2" xfId="450"/>
    <cellStyle name="Normal 10 3" xfId="451"/>
    <cellStyle name="Normal 11" xfId="452"/>
    <cellStyle name="Normal 11 2" xfId="453"/>
    <cellStyle name="Normal 11 2 2" xfId="454"/>
    <cellStyle name="Normal 11 3" xfId="455"/>
    <cellStyle name="Normal 11 3 2" xfId="456"/>
    <cellStyle name="Normal 11 3 3" xfId="457"/>
    <cellStyle name="Normal 11 4" xfId="458"/>
    <cellStyle name="Normal 11 5" xfId="459"/>
    <cellStyle name="Normal 12" xfId="460"/>
    <cellStyle name="Normal 13" xfId="461"/>
    <cellStyle name="Normal 14" xfId="462"/>
    <cellStyle name="Normal 15" xfId="463"/>
    <cellStyle name="Normal 15 2" xfId="464"/>
    <cellStyle name="Normal 15 3" xfId="465"/>
    <cellStyle name="Normal 15 4" xfId="466"/>
    <cellStyle name="Normal 15 5" xfId="467"/>
    <cellStyle name="Normal 16" xfId="468"/>
    <cellStyle name="Normal 16 2" xfId="469"/>
    <cellStyle name="Normal 17" xfId="470"/>
    <cellStyle name="Normal 17 2" xfId="471"/>
    <cellStyle name="Normal 18" xfId="472"/>
    <cellStyle name="Normal 19" xfId="473"/>
    <cellStyle name="Normal 2" xfId="474"/>
    <cellStyle name="Normal 2 2" xfId="475"/>
    <cellStyle name="Normal 2 2 2" xfId="476"/>
    <cellStyle name="Normal 2 2 3" xfId="477"/>
    <cellStyle name="Normal 2 3" xfId="478"/>
    <cellStyle name="Normal 2 3 2" xfId="479"/>
    <cellStyle name="Normal 2 3 2 2" xfId="480"/>
    <cellStyle name="Normal 2 3 3" xfId="481"/>
    <cellStyle name="Normal 2 3 4" xfId="482"/>
    <cellStyle name="Normal 2 3 5" xfId="483"/>
    <cellStyle name="Normal 2 4" xfId="484"/>
    <cellStyle name="Normal 2 4 2" xfId="485"/>
    <cellStyle name="Normal 2 4 3" xfId="486"/>
    <cellStyle name="Normal 2 5" xfId="487"/>
    <cellStyle name="Normal 2 5 2" xfId="488"/>
    <cellStyle name="Normal 2_PLANILHA GERAL" xfId="489"/>
    <cellStyle name="Normal 3" xfId="490"/>
    <cellStyle name="Normal 3 2" xfId="491"/>
    <cellStyle name="Normal 3 2 2" xfId="492"/>
    <cellStyle name="Normal 3 2 3" xfId="493"/>
    <cellStyle name="Normal 3 3" xfId="494"/>
    <cellStyle name="Normal 3 3 2" xfId="495"/>
    <cellStyle name="Normal 3 3 3" xfId="496"/>
    <cellStyle name="Normal 3 3 4" xfId="497"/>
    <cellStyle name="Normal 3 4" xfId="498"/>
    <cellStyle name="Normal 3 5" xfId="499"/>
    <cellStyle name="Normal 3 6" xfId="500"/>
    <cellStyle name="Normal 3 7" xfId="501"/>
    <cellStyle name="Normal 3_EQUIPAMENTOS GERAIS" xfId="502"/>
    <cellStyle name="Normal 4" xfId="503"/>
    <cellStyle name="Normal 4 2" xfId="504"/>
    <cellStyle name="Normal 4 2 2" xfId="505"/>
    <cellStyle name="Normal 4 2 2 2" xfId="506"/>
    <cellStyle name="Normal 4 2 3" xfId="507"/>
    <cellStyle name="Normal 4 3" xfId="508"/>
    <cellStyle name="Normal 4 3 2" xfId="509"/>
    <cellStyle name="Normal 4 4" xfId="510"/>
    <cellStyle name="Normal 5" xfId="511"/>
    <cellStyle name="Normal 5 2" xfId="512"/>
    <cellStyle name="Normal 5 2 2" xfId="513"/>
    <cellStyle name="Normal 5 2 2 2" xfId="514"/>
    <cellStyle name="Normal 5 2 2 3" xfId="515"/>
    <cellStyle name="Normal 5 2 3" xfId="516"/>
    <cellStyle name="Normal 5 2 4" xfId="517"/>
    <cellStyle name="Normal 5 3" xfId="518"/>
    <cellStyle name="Normal 5 3 2" xfId="519"/>
    <cellStyle name="Normal 5 3 2 2" xfId="520"/>
    <cellStyle name="Normal 5 3 2 3" xfId="521"/>
    <cellStyle name="Normal 5 3 3" xfId="522"/>
    <cellStyle name="Normal 5 3 4" xfId="523"/>
    <cellStyle name="Normal 5 4" xfId="524"/>
    <cellStyle name="Normal 5 4 2" xfId="525"/>
    <cellStyle name="Normal 5 4 2 2" xfId="526"/>
    <cellStyle name="Normal 5 4 3" xfId="527"/>
    <cellStyle name="Normal 5 5" xfId="528"/>
    <cellStyle name="Normal 5_EQUIPAMENTOS GERAIS" xfId="529"/>
    <cellStyle name="Normal 6" xfId="530"/>
    <cellStyle name="Normal 6 2" xfId="531"/>
    <cellStyle name="Normal 6 2 2" xfId="532"/>
    <cellStyle name="Normal 6 2 3" xfId="533"/>
    <cellStyle name="Normal 6 2 3 2" xfId="534"/>
    <cellStyle name="Normal 6 2 4" xfId="535"/>
    <cellStyle name="Normal 6 3" xfId="536"/>
    <cellStyle name="Normal 6 3 2" xfId="537"/>
    <cellStyle name="Normal 6 3 3" xfId="538"/>
    <cellStyle name="Normal 6 3 4" xfId="539"/>
    <cellStyle name="Normal 6 4" xfId="540"/>
    <cellStyle name="Normal 6 4 2" xfId="541"/>
    <cellStyle name="Normal 6 5" xfId="542"/>
    <cellStyle name="Normal 6 5 2" xfId="543"/>
    <cellStyle name="Normal 6 6" xfId="544"/>
    <cellStyle name="Normal 7" xfId="545"/>
    <cellStyle name="Normal 7 2" xfId="546"/>
    <cellStyle name="Normal 7 2 2" xfId="547"/>
    <cellStyle name="Normal 7 3" xfId="548"/>
    <cellStyle name="Normal 7 3 2" xfId="549"/>
    <cellStyle name="Normal 7 4" xfId="550"/>
    <cellStyle name="Normal 7 5" xfId="551"/>
    <cellStyle name="Normal 8" xfId="552"/>
    <cellStyle name="Normal 8 2" xfId="553"/>
    <cellStyle name="Normal 8 2 2" xfId="554"/>
    <cellStyle name="Normal 8 2 3" xfId="555"/>
    <cellStyle name="Normal 8 3" xfId="556"/>
    <cellStyle name="Normal 8 4" xfId="557"/>
    <cellStyle name="Normal 9" xfId="558"/>
    <cellStyle name="Normal 9 2" xfId="559"/>
    <cellStyle name="Normal 9 3" xfId="560"/>
    <cellStyle name="Nota" xfId="561"/>
    <cellStyle name="Nota 2" xfId="562"/>
    <cellStyle name="Nota 2 2" xfId="563"/>
    <cellStyle name="Nota 2 2 2" xfId="564"/>
    <cellStyle name="Nota 2 2 3" xfId="565"/>
    <cellStyle name="Nota 2 2 4" xfId="566"/>
    <cellStyle name="Nota 2 3" xfId="567"/>
    <cellStyle name="Nota 2 3 2" xfId="568"/>
    <cellStyle name="Nota 3" xfId="569"/>
    <cellStyle name="Nota 3 2" xfId="570"/>
    <cellStyle name="Nota 4" xfId="571"/>
    <cellStyle name="Nota 4 2" xfId="572"/>
    <cellStyle name="Nota 5" xfId="573"/>
    <cellStyle name="Note" xfId="574"/>
    <cellStyle name="Note 2" xfId="575"/>
    <cellStyle name="Output" xfId="576"/>
    <cellStyle name="Output 2" xfId="577"/>
    <cellStyle name="Percent" xfId="578"/>
    <cellStyle name="Porcentagem 2" xfId="579"/>
    <cellStyle name="Porcentagem 2 2" xfId="580"/>
    <cellStyle name="Porcentagem 2 3" xfId="581"/>
    <cellStyle name="Porcentagem 3" xfId="582"/>
    <cellStyle name="Porcentagem 3 2" xfId="583"/>
    <cellStyle name="Porcentagem 3 3" xfId="584"/>
    <cellStyle name="Porcentagem 4" xfId="585"/>
    <cellStyle name="Porcentagem 4 2" xfId="586"/>
    <cellStyle name="Porcentagem 4 3" xfId="587"/>
    <cellStyle name="Porcentagem 5" xfId="588"/>
    <cellStyle name="Porcentagem 5 2" xfId="589"/>
    <cellStyle name="Porcentagem 5 3" xfId="590"/>
    <cellStyle name="Porcentagem 5 4" xfId="591"/>
    <cellStyle name="Porcentagem 6" xfId="592"/>
    <cellStyle name="Porcentagem 6 2" xfId="593"/>
    <cellStyle name="Porcentagem 7" xfId="594"/>
    <cellStyle name="Porcentagem 8" xfId="595"/>
    <cellStyle name="Result" xfId="596"/>
    <cellStyle name="Result2" xfId="597"/>
    <cellStyle name="Ruim" xfId="598"/>
    <cellStyle name="Saída" xfId="599"/>
    <cellStyle name="Saída 2" xfId="600"/>
    <cellStyle name="Saída 2 2" xfId="601"/>
    <cellStyle name="Saída 2 2 2" xfId="602"/>
    <cellStyle name="Saída 3" xfId="603"/>
    <cellStyle name="Saída 4" xfId="604"/>
    <cellStyle name="Saída 4 2" xfId="605"/>
    <cellStyle name="Separador de m" xfId="606"/>
    <cellStyle name="Comma [0]" xfId="607"/>
    <cellStyle name="Separador de milhares 2" xfId="608"/>
    <cellStyle name="Separador de milhares 2 2" xfId="609"/>
    <cellStyle name="Separador de milhares 2 2 2" xfId="610"/>
    <cellStyle name="Separador de milhares 2 2 3" xfId="611"/>
    <cellStyle name="Separador de milhares 2 2 4" xfId="612"/>
    <cellStyle name="Separador de milhares 2 2 5" xfId="613"/>
    <cellStyle name="Separador de milhares 2 2 6" xfId="614"/>
    <cellStyle name="Separador de milhares 2 3" xfId="615"/>
    <cellStyle name="Separador de milhares 2 3 2" xfId="616"/>
    <cellStyle name="Separador de milhares 2 3 3" xfId="617"/>
    <cellStyle name="Separador de milhares 2 3 4" xfId="618"/>
    <cellStyle name="Separador de milhares 2 4" xfId="619"/>
    <cellStyle name="Separador de milhares 2 4 2" xfId="620"/>
    <cellStyle name="Separador de milhares 2 4 3" xfId="621"/>
    <cellStyle name="Separador de milhares 2 4 4" xfId="622"/>
    <cellStyle name="Separador de milhares 2 5" xfId="623"/>
    <cellStyle name="Separador de milhares 3" xfId="624"/>
    <cellStyle name="Separador de milhares 3 2" xfId="625"/>
    <cellStyle name="Separador de milhares 3 2 2" xfId="626"/>
    <cellStyle name="Separador de milhares 3 2 3" xfId="627"/>
    <cellStyle name="Separador de milhares 3 3" xfId="628"/>
    <cellStyle name="Separador de milhares 3 3 2" xfId="629"/>
    <cellStyle name="Separador de milhares 3 4" xfId="630"/>
    <cellStyle name="Separador de milhares 3 5" xfId="631"/>
    <cellStyle name="Separador de milhares 3 6" xfId="632"/>
    <cellStyle name="Separador de milhares 4" xfId="633"/>
    <cellStyle name="Separador de milhares 4 2" xfId="634"/>
    <cellStyle name="Separador de milhares 4 3" xfId="635"/>
    <cellStyle name="Separador de milhares 5" xfId="636"/>
    <cellStyle name="Texto de Aviso" xfId="637"/>
    <cellStyle name="Texto de Aviso 2" xfId="638"/>
    <cellStyle name="Texto de Aviso 2 2" xfId="639"/>
    <cellStyle name="Texto de Aviso 3" xfId="640"/>
    <cellStyle name="Texto de Aviso 4" xfId="641"/>
    <cellStyle name="Texto Explicativo" xfId="642"/>
    <cellStyle name="Texto Explicativo 2" xfId="643"/>
    <cellStyle name="Texto Explicativo 2 2" xfId="644"/>
    <cellStyle name="Texto Explicativo 3" xfId="645"/>
    <cellStyle name="Texto Explicativo 4" xfId="646"/>
    <cellStyle name="Title" xfId="647"/>
    <cellStyle name="Title 2" xfId="648"/>
    <cellStyle name="Título" xfId="649"/>
    <cellStyle name="Título 1" xfId="650"/>
    <cellStyle name="Título 1 1" xfId="651"/>
    <cellStyle name="Título 1 2" xfId="652"/>
    <cellStyle name="Título 1 2 2" xfId="653"/>
    <cellStyle name="Título 1 2 2 2" xfId="654"/>
    <cellStyle name="Título 1 3" xfId="655"/>
    <cellStyle name="Título 1 4" xfId="656"/>
    <cellStyle name="Título 1 4 2" xfId="657"/>
    <cellStyle name="Título 2" xfId="658"/>
    <cellStyle name="Título 2 2" xfId="659"/>
    <cellStyle name="Título 2 2 2" xfId="660"/>
    <cellStyle name="Título 2 3" xfId="661"/>
    <cellStyle name="Título 2 4" xfId="662"/>
    <cellStyle name="Título 2 4 2" xfId="663"/>
    <cellStyle name="Título 3" xfId="664"/>
    <cellStyle name="Título 3 2" xfId="665"/>
    <cellStyle name="Título 3 2 2" xfId="666"/>
    <cellStyle name="Título 3 3" xfId="667"/>
    <cellStyle name="Título 3 4" xfId="668"/>
    <cellStyle name="Título 3 4 2" xfId="669"/>
    <cellStyle name="Título 4" xfId="670"/>
    <cellStyle name="Título 4 2" xfId="671"/>
    <cellStyle name="Título 4 2 2" xfId="672"/>
    <cellStyle name="Título 4 3" xfId="673"/>
    <cellStyle name="Título 4 4" xfId="674"/>
    <cellStyle name="Título 4 4 2" xfId="675"/>
    <cellStyle name="Título 5" xfId="676"/>
    <cellStyle name="Título 5 2" xfId="677"/>
    <cellStyle name="Título 6" xfId="678"/>
    <cellStyle name="Título 7" xfId="679"/>
    <cellStyle name="Total" xfId="680"/>
    <cellStyle name="Total 2" xfId="681"/>
    <cellStyle name="Total 2 2" xfId="682"/>
    <cellStyle name="Total 3" xfId="683"/>
    <cellStyle name="Total 4" xfId="684"/>
    <cellStyle name="Total 4 2" xfId="685"/>
    <cellStyle name="Comma" xfId="686"/>
    <cellStyle name="Vírgula 10" xfId="687"/>
    <cellStyle name="Vírgula 11" xfId="688"/>
    <cellStyle name="Vírgula 11 2" xfId="689"/>
    <cellStyle name="Vírgula 12" xfId="690"/>
    <cellStyle name="Vírgula 13" xfId="691"/>
    <cellStyle name="Vírgula 14" xfId="692"/>
    <cellStyle name="Vírgula 2" xfId="693"/>
    <cellStyle name="Vírgula 2 2" xfId="694"/>
    <cellStyle name="Vírgula 2 3" xfId="695"/>
    <cellStyle name="Vírgula 2 4" xfId="696"/>
    <cellStyle name="Vírgula 2 4 2" xfId="697"/>
    <cellStyle name="Vírgula 2 5" xfId="698"/>
    <cellStyle name="Vírgula 3" xfId="699"/>
    <cellStyle name="Vírgula 3 2" xfId="700"/>
    <cellStyle name="Vírgula 3 2 2" xfId="701"/>
    <cellStyle name="Vírgula 3 2 3" xfId="702"/>
    <cellStyle name="Vírgula 3 3" xfId="703"/>
    <cellStyle name="Vírgula 3 4" xfId="704"/>
    <cellStyle name="Vírgula 3 5" xfId="705"/>
    <cellStyle name="Vírgula 3 6" xfId="706"/>
    <cellStyle name="Vírgula 4" xfId="707"/>
    <cellStyle name="Vírgula 4 2" xfId="708"/>
    <cellStyle name="Vírgula 4 2 2" xfId="709"/>
    <cellStyle name="Vírgula 4 3" xfId="710"/>
    <cellStyle name="Vírgula 4 4" xfId="711"/>
    <cellStyle name="Vírgula 4 5" xfId="712"/>
    <cellStyle name="Vírgula 4 6" xfId="713"/>
    <cellStyle name="Vírgula 4 7" xfId="714"/>
    <cellStyle name="Vírgula 5" xfId="715"/>
    <cellStyle name="Vírgula 5 2" xfId="716"/>
    <cellStyle name="Vírgula 5 2 2" xfId="717"/>
    <cellStyle name="Vírgula 5 3" xfId="718"/>
    <cellStyle name="Vírgula 6" xfId="719"/>
    <cellStyle name="Vírgula 6 2" xfId="720"/>
    <cellStyle name="Vírgula 6 3" xfId="721"/>
    <cellStyle name="Vírgula 7" xfId="722"/>
    <cellStyle name="Vírgula 8" xfId="723"/>
    <cellStyle name="Vírgula 8 2" xfId="724"/>
    <cellStyle name="Vírgula 9" xfId="725"/>
    <cellStyle name="Warning Text" xfId="726"/>
    <cellStyle name="Warning Text 2" xfId="7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</xdr:col>
      <xdr:colOff>533400</xdr:colOff>
      <xdr:row>0</xdr:row>
      <xdr:rowOff>542925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45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0</xdr:col>
      <xdr:colOff>1057275</xdr:colOff>
      <xdr:row>0</xdr:row>
      <xdr:rowOff>66675</xdr:rowOff>
    </xdr:to>
    <xdr:pic>
      <xdr:nvPicPr>
        <xdr:cNvPr id="1" name="Imagem 1" descr="novalogomarcaCes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104775</xdr:rowOff>
    </xdr:from>
    <xdr:to>
      <xdr:col>5</xdr:col>
      <xdr:colOff>771525</xdr:colOff>
      <xdr:row>1</xdr:row>
      <xdr:rowOff>171450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04775"/>
          <a:ext cx="1543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66675</xdr:rowOff>
    </xdr:from>
    <xdr:to>
      <xdr:col>0</xdr:col>
      <xdr:colOff>1057275</xdr:colOff>
      <xdr:row>0</xdr:row>
      <xdr:rowOff>66675</xdr:rowOff>
    </xdr:to>
    <xdr:pic>
      <xdr:nvPicPr>
        <xdr:cNvPr id="3" name="Imagem 1" descr="novalogomarcaCes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66675</xdr:rowOff>
    </xdr:from>
    <xdr:to>
      <xdr:col>0</xdr:col>
      <xdr:colOff>733425</xdr:colOff>
      <xdr:row>0</xdr:row>
      <xdr:rowOff>66675</xdr:rowOff>
    </xdr:to>
    <xdr:pic>
      <xdr:nvPicPr>
        <xdr:cNvPr id="4" name="Imagem 2" descr="novalogomarcaCes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66675</xdr:rowOff>
    </xdr:from>
    <xdr:to>
      <xdr:col>0</xdr:col>
      <xdr:colOff>1057275</xdr:colOff>
      <xdr:row>0</xdr:row>
      <xdr:rowOff>66675</xdr:rowOff>
    </xdr:to>
    <xdr:pic>
      <xdr:nvPicPr>
        <xdr:cNvPr id="5" name="Imagem 1" descr="novalogomarcaCes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66675</xdr:rowOff>
    </xdr:from>
    <xdr:to>
      <xdr:col>0</xdr:col>
      <xdr:colOff>1057275</xdr:colOff>
      <xdr:row>0</xdr:row>
      <xdr:rowOff>66675</xdr:rowOff>
    </xdr:to>
    <xdr:pic>
      <xdr:nvPicPr>
        <xdr:cNvPr id="6" name="Imagem 1" descr="novalogomarcaCes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66675</xdr:rowOff>
    </xdr:from>
    <xdr:to>
      <xdr:col>0</xdr:col>
      <xdr:colOff>733425</xdr:colOff>
      <xdr:row>0</xdr:row>
      <xdr:rowOff>66675</xdr:rowOff>
    </xdr:to>
    <xdr:pic>
      <xdr:nvPicPr>
        <xdr:cNvPr id="7" name="Imagem 2" descr="novalogomarcaCes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lhadofrade\cesan%20projetos\Res&#237;duos%20S&#243;lidos\Cons&#243;rcio%20Pref.%20Marechal%20Floriano%20e%20Domingos%20Martins\CHORUME%20e%20BIOG&#193;S\CMFDM1%20292%2001%20-%20Unid.de%20Processamento%20de%20Res&#237;duos%20-%20Reservat&#243;rio%20Met&#225;lic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GERAL\Meus%20documentos\Ganem\Or&#231;%20Ca&#231;aroca%20Final\GERAL\Meus%20documentos\HPS\&#193;gua\OR\CBSD1%20066%2002%20-%20TRAVESSIA%203%20%20-%20(%20SOBRE%20O%20RIO%20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Meire\AS%20046%20-%20SAA%20SANTA%20MARIA%20DE%20JETIBA\RED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lhadofrade\cesan%20projetos\AAGUA\Orcament\2001\Interior\Nova%20Ven&#233;cia\NVSD8%20002%2001%20-%20ADUTORA%20DE%20&#193;GUA%20TRATADA%20DN%20250%20F&#186;F&#186;%20-%20GRAVIDAD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GERAL\Meus%20documentos\Ganem\Or&#231;%20Ca&#231;aroca%20Final\Aquaconsult-Trabalho\CESAN\Or&#231;amento\&#193;gua\G.%20Vit&#243;ria\2006\Laranjeiras-trav.adutora\TRSE%20025%2006%20AAT%20F&#186;F&#186;%20DN%20700%20-%20TRAVESSIA%20(TREVO%20LARANJEIRAS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dson\aagua\AAGUA\ORCAMENT\2000\INTERIOR\AFONSO%20CLAUDIO\ACSP8%20010%2000%20-%20CAPTA&#199;&#195;O%20SERRA%20PELAD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GERAL\Meus%20documentos\Ganem\Or&#231;%20Ca&#231;aroca%20Final\!%20Hudson%20comp%2001\Cont.%20016\&#193;gua\Cariacica\CARUN1%20085%2006%20-%20AAT%20%20DN%20200%20F&#186;F&#186;%20-%20BAIRRO%20UNIVERSA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dson\&#225;guas%20limpas\AAGUA\Orcament\2001\Interior\Nova%20Ven&#233;cia\NVSD8%20001%2001%20-%20ADUTORA%20DE%20&#193;GUA%20TRATADA%20DN%20250%20F&#186;F&#186;%20-%20RECALQUE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lhadofrade\cesan%20projetos\Drenagem\Or&#231;ament\2001\Interior\Nova%20Ven&#233;cia\Estim.%20-%20Eng&#186;%20Mari&#226;ngela\NVSD1%20076%2001%20-%20SISTEMA%20DE%20DRENAGEM%20-%20NOVA%20VEN&#201;CI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ENGENHARIA\SA_PR064_15_CESAN\Producao_Tecnica\AS_054_SES%20Pedra%20Menina\Engesolo\5_Or&#231;amento\Recebidos%20Sueli%2029-03-18\A-066-002-90-0-OR-0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tep_vitoria\Meire\OR&#199;AMENTOS\AS%20043%20-%20TRAVESSIA%20AAT%20GUARAPARI\PLANILHA%20GERAL\TRAVESSIA%20GUARAP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I-DOC\EMPREENDIMENTOS\IGEP\ESGOTO\VILA%20VAL&#201;RIO%20-%20SES%20-%20JUNHO%202012\0876-OC-004-X-0001-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OR&#199;AMENTOS\AS%20043%20-%20TRAVESSIA%20AAT%20GUARAPARI\PLANILHA%20GERAL\TRAVESSIA%20GUARAP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Mariane\AS%20072%20SES%20D.%20Martins\ORCAMENTO\Users\Administrador\Desktop\ETEP%20Mariane\Treinamento%20Cesan\0876-OC-004-X-0001-01%20-%20vila%20valeri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c-idoc41346\idoc_fileserver\Helida\MEDI&#199;&#213;ES%202005\MEDI&#199;&#195;O%20COMER%20191-04%20ETA%20GUARAPARI\Scheila\MEDI&#199;&#213;ES\M-PDGV\EXCEL\LUCIANA\MEDI&#199;&#195;O\M-PDGV\PL-AQUAC\MAPA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lhadofrade\cesan%20projetos\Documents%20and%20Settings\&#193;tila\Meus%20documentos\HPS\Ponte%20Nova\CMFDM1%20313%2001%20-%20Unid.de%20Proc&#186;%20de%20Res&#237;duos%20-%20Cub&#237;culo%20do%20BIOG&#193;S%20e%20Queimado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c-idoc41346\idoc_fileserver\HELIDA\CINCO%20ESTRELAS%20-%20117-03\H&#233;lida\EXCEL\LUCIANA\MEDI&#199;&#195;O\M-PDGV\PL-AQUAC\MAPA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xp.%20Obras\I-DOC\EMPREENDIMENTOS\IGEP\AGUA\SETORIZA&#199;&#195;O%20NOVA%20ROSA%20DA%20PENHA\OR&#199;%20REDE_SETOR%20NOVA%20ROSA%20PENHA%20REVIS&#195;O%20FINAL%20BDI%2030%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  <sheetName val="SERVIÇO "/>
      <sheetName val="MATERIAL"/>
      <sheetName val="COMPOSIÇÃ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SPELHO"/>
      <sheetName val="PLAN 1"/>
      <sheetName val="PLANILHA GERAL"/>
      <sheetName val="MEMORIAL"/>
      <sheetName val="PLAN 2"/>
      <sheetName val="LISTA HIDRÁULICO"/>
      <sheetName val="COMPOSIÇÕ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  <sheetName val="SERVIÇO"/>
      <sheetName val="MATERIAL"/>
      <sheetName val="COMPOSIÇÃ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  <sheetName val="SERVIÇO"/>
      <sheetName val="MATERIAL"/>
      <sheetName val="COMPOSIÇÃO"/>
      <sheetName val="ESPELHO "/>
    </sheetNames>
    <sheetDataSet>
      <sheetData sheetId="1">
        <row r="841">
          <cell r="G841">
            <v>484133.720088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  <sheetName val="TOTAL"/>
      <sheetName val="(2,5 X1,5) PRIORIDADE 1 "/>
      <sheetName val="(2,5x1,5) PRIORIDADE 2 "/>
      <sheetName val="(2,5x1,5) PRIORIDADE 3 "/>
      <sheetName val="(1,5x1,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  <sheetName val="SERVIÇO"/>
      <sheetName val="MATERIAL"/>
      <sheetName val="COMPOSIÇÃO"/>
      <sheetName val="ESPELHO 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  <sheetName val="SERVIÇO"/>
      <sheetName val="MATERIAL"/>
      <sheetName val="COMPOSIÇÃ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  <sheetName val="MATERIAIS"/>
      <sheetName val="TABELA"/>
      <sheetName val="SERVIÇOS"/>
      <sheetName val="ESPELHO  "/>
      <sheetName val="Módulo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ESPELHO"/>
      <sheetName val="PLANILHA"/>
      <sheetName val="MEM ETE"/>
      <sheetName val="EEEB 01"/>
      <sheetName val="DADOS CONST EEEB01"/>
      <sheetName val="MAT ELET EEEB01"/>
      <sheetName val="MAT ELET ETE"/>
      <sheetName val="MEM RECAL EEEB01"/>
      <sheetName val="MEM REDE"/>
      <sheetName val="MEM REDE 01"/>
      <sheetName val="MEM REDE 02"/>
      <sheetName val="MEM REDE 03"/>
      <sheetName val="MEM REDE 04"/>
      <sheetName val="MEM REDE 05"/>
      <sheetName val="MEM TRAV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 RESUMO CX CONC VEN 1 EEEB1"/>
      <sheetName val="11 M.C. CAIXA CONC VEN 1 EEEB1"/>
      <sheetName val="12 RESUMO CX CONC VEN 1 EEEB1"/>
      <sheetName val="12 M.C. CAIXA CONC VEN 1 EEEB1"/>
      <sheetName val="13"/>
      <sheetName val="14"/>
      <sheetName val="15"/>
      <sheetName val="16"/>
      <sheetName val="17"/>
      <sheetName val="18"/>
      <sheetName val="SERV_OUT 17"/>
      <sheetName val="INSU_OUT 17"/>
    </sheetNames>
    <sheetDataSet>
      <sheetData sheetId="35">
        <row r="1">
          <cell r="A1">
            <v>7010100010</v>
          </cell>
          <cell r="B1" t="str">
            <v>BARRACAO PARA ESCRITORIO/FISCALIZACAO</v>
          </cell>
          <cell r="C1">
            <v>470.24</v>
          </cell>
          <cell r="D1" t="str">
            <v>M2</v>
          </cell>
        </row>
        <row r="2">
          <cell r="A2">
            <v>7010100020</v>
          </cell>
          <cell r="B2" t="str">
            <v>BARRACAO ABERTO PARA GUARDA DE TUBOS</v>
          </cell>
          <cell r="C2">
            <v>131.21</v>
          </cell>
          <cell r="D2" t="str">
            <v>M2</v>
          </cell>
        </row>
        <row r="3">
          <cell r="A3">
            <v>7010100030</v>
          </cell>
          <cell r="B3" t="str">
            <v>BARRACAO ABERTO PARA SERVICOS GERAIS</v>
          </cell>
          <cell r="C3">
            <v>112.25</v>
          </cell>
          <cell r="D3" t="str">
            <v>M2</v>
          </cell>
        </row>
        <row r="4">
          <cell r="A4">
            <v>7010100040</v>
          </cell>
          <cell r="B4" t="str">
            <v>BARRACAO FECHADO DEPOSITO/ALMOXARIFADO</v>
          </cell>
          <cell r="C4">
            <v>311.53</v>
          </cell>
          <cell r="D4" t="str">
            <v>M2</v>
          </cell>
        </row>
        <row r="5">
          <cell r="A5">
            <v>7010100050</v>
          </cell>
          <cell r="B5" t="str">
            <v>BARRACAO PARA REFEITORIO</v>
          </cell>
          <cell r="C5">
            <v>370.95</v>
          </cell>
          <cell r="D5" t="str">
            <v>M2</v>
          </cell>
        </row>
        <row r="6">
          <cell r="A6">
            <v>7010100060</v>
          </cell>
          <cell r="B6" t="str">
            <v>BARRACAO PARA VESTIARIO E SANITARIO</v>
          </cell>
          <cell r="C6">
            <v>850.51</v>
          </cell>
          <cell r="D6" t="str">
            <v>M2</v>
          </cell>
        </row>
        <row r="7">
          <cell r="A7">
            <v>7010100070</v>
          </cell>
          <cell r="B7" t="str">
            <v>PADRAO DE ENTRADA PROVISORIO DE ENERGIA</v>
          </cell>
          <cell r="C7">
            <v>1544.7</v>
          </cell>
          <cell r="D7" t="str">
            <v>UN</v>
          </cell>
        </row>
        <row r="8">
          <cell r="A8">
            <v>7010100080</v>
          </cell>
          <cell r="B8" t="str">
            <v>PADRAO DE ENTRADA PROVISORIO DE AGUA</v>
          </cell>
          <cell r="C8">
            <v>151.41</v>
          </cell>
          <cell r="D8" t="str">
            <v>UN</v>
          </cell>
        </row>
        <row r="9">
          <cell r="A9">
            <v>7010100090</v>
          </cell>
          <cell r="B9" t="str">
            <v>TAPUME CHAPA COMPENSADA RESINADA E=6MM</v>
          </cell>
          <cell r="C9">
            <v>63.97</v>
          </cell>
          <cell r="D9" t="str">
            <v>M2</v>
          </cell>
        </row>
        <row r="10">
          <cell r="A10">
            <v>7010100100</v>
          </cell>
          <cell r="B10" t="str">
            <v>TAPUME TELHA METAL E=0,50MM H=2,00M</v>
          </cell>
          <cell r="C10">
            <v>99.8</v>
          </cell>
          <cell r="D10" t="str">
            <v>M</v>
          </cell>
        </row>
        <row r="11">
          <cell r="A11">
            <v>7010100110</v>
          </cell>
          <cell r="B11" t="str">
            <v>PLACA OBRA PAD CESAN E AGENTE FINANCEIRO</v>
          </cell>
          <cell r="C11">
            <v>135.76</v>
          </cell>
          <cell r="D11" t="str">
            <v>M2</v>
          </cell>
        </row>
        <row r="12">
          <cell r="A12">
            <v>7010100120</v>
          </cell>
          <cell r="B12" t="str">
            <v>FOSSA SEPTICA PRE-MOLDADA CAP 10 PESSOAS</v>
          </cell>
          <cell r="C12">
            <v>1343.88</v>
          </cell>
          <cell r="D12" t="str">
            <v>UN</v>
          </cell>
        </row>
        <row r="13">
          <cell r="A13">
            <v>7010100130</v>
          </cell>
          <cell r="B13" t="str">
            <v>FILTRO ANAEROBICO PRE-MOLDADO CAP 10 PES</v>
          </cell>
          <cell r="C13">
            <v>1098.64</v>
          </cell>
          <cell r="D13" t="str">
            <v>UN</v>
          </cell>
        </row>
        <row r="14">
          <cell r="A14">
            <v>7010100140</v>
          </cell>
          <cell r="B14" t="str">
            <v>SUMIDOURO PRE-MOLDADO CAP 10 PESSOAS</v>
          </cell>
          <cell r="C14">
            <v>1894.41</v>
          </cell>
          <cell r="D14" t="str">
            <v>UN</v>
          </cell>
        </row>
        <row r="15">
          <cell r="A15">
            <v>7010100150</v>
          </cell>
          <cell r="B15" t="str">
            <v>CONTAINER ESCRITORIO DE 6,0X2,4M C/ BANH</v>
          </cell>
          <cell r="C15">
            <v>640.41</v>
          </cell>
          <cell r="D15" t="str">
            <v>UNM</v>
          </cell>
        </row>
        <row r="16">
          <cell r="A16">
            <v>7010100160</v>
          </cell>
          <cell r="B16" t="str">
            <v>CONTAINER DEPOSITO MAT 6,0X2,4M C/ BANH</v>
          </cell>
          <cell r="C16">
            <v>640.41</v>
          </cell>
          <cell r="D16" t="str">
            <v>UNM</v>
          </cell>
        </row>
        <row r="17">
          <cell r="A17">
            <v>7010100170</v>
          </cell>
          <cell r="B17" t="str">
            <v>CONTAINER DEPOSITO MAT 6,0X2,4M S/ BANH</v>
          </cell>
          <cell r="C17">
            <v>500.32</v>
          </cell>
          <cell r="D17" t="str">
            <v>UNM</v>
          </cell>
        </row>
        <row r="18">
          <cell r="A18">
            <v>7010100180</v>
          </cell>
          <cell r="B18" t="str">
            <v>CONTAINER SANIT/VESTIARIO DE 6,0X2,4M</v>
          </cell>
          <cell r="C18">
            <v>727.13</v>
          </cell>
          <cell r="D18" t="str">
            <v>UNM</v>
          </cell>
        </row>
        <row r="19">
          <cell r="A19">
            <v>7010100190</v>
          </cell>
          <cell r="B19" t="str">
            <v>MOBILIZACAO DE CONTAINER 6,0X2,4M</v>
          </cell>
          <cell r="C19">
            <v>612.56</v>
          </cell>
          <cell r="D19" t="str">
            <v>UN</v>
          </cell>
        </row>
        <row r="20">
          <cell r="A20">
            <v>7010100200</v>
          </cell>
          <cell r="B20" t="str">
            <v>DESMOBILIZACAO DE CONTAINER 6,0X2,4M</v>
          </cell>
          <cell r="C20">
            <v>612.56</v>
          </cell>
          <cell r="D20" t="str">
            <v>UN</v>
          </cell>
        </row>
        <row r="21">
          <cell r="A21">
            <v>7010100210</v>
          </cell>
          <cell r="B21" t="str">
            <v>BANHEIRO QUIMICO</v>
          </cell>
          <cell r="C21">
            <v>1236.66</v>
          </cell>
          <cell r="D21" t="str">
            <v>UNM</v>
          </cell>
        </row>
        <row r="22">
          <cell r="A22">
            <v>7010100220</v>
          </cell>
          <cell r="B22" t="str">
            <v>SANITARIO HIDRAULICO PORTATIL</v>
          </cell>
          <cell r="C22">
            <v>1577.38</v>
          </cell>
          <cell r="D22" t="str">
            <v>UNM</v>
          </cell>
        </row>
        <row r="23">
          <cell r="A23">
            <v>7010100230</v>
          </cell>
          <cell r="B23" t="str">
            <v>TRANSP MAT FORNEC CESAN DIST 51 A 100KM</v>
          </cell>
          <cell r="C23">
            <v>3.66</v>
          </cell>
          <cell r="D23" t="str">
            <v>TK</v>
          </cell>
        </row>
        <row r="24">
          <cell r="A24">
            <v>7010100240</v>
          </cell>
          <cell r="B24" t="str">
            <v>TRANSP MAT FORNEC CESAN DIST 101 A 200KM</v>
          </cell>
          <cell r="C24">
            <v>1.98</v>
          </cell>
          <cell r="D24" t="str">
            <v>TK</v>
          </cell>
        </row>
        <row r="25">
          <cell r="A25">
            <v>7010100250</v>
          </cell>
          <cell r="B25" t="str">
            <v>TRANSP MAT FORNEC CESAN DIST ACI 200KM</v>
          </cell>
          <cell r="C25">
            <v>1.65</v>
          </cell>
          <cell r="D25" t="str">
            <v>TK</v>
          </cell>
        </row>
        <row r="26">
          <cell r="A26">
            <v>7010100260</v>
          </cell>
          <cell r="B26" t="str">
            <v>GRUPO GERADOR ATE 20 KVA</v>
          </cell>
          <cell r="C26">
            <v>21.71</v>
          </cell>
          <cell r="D26" t="str">
            <v>HRS</v>
          </cell>
        </row>
        <row r="27">
          <cell r="A27">
            <v>7010100270</v>
          </cell>
          <cell r="B27" t="str">
            <v>GRUPO GERADOR ATE 20 KVA</v>
          </cell>
          <cell r="C27">
            <v>3405.57</v>
          </cell>
          <cell r="D27" t="str">
            <v>MES</v>
          </cell>
        </row>
        <row r="28">
          <cell r="A28">
            <v>7010100280</v>
          </cell>
          <cell r="B28" t="str">
            <v>GRUPO GERADOR DE 21 A 80 KVA</v>
          </cell>
          <cell r="C28">
            <v>54</v>
          </cell>
          <cell r="D28" t="str">
            <v>HRS</v>
          </cell>
        </row>
        <row r="29">
          <cell r="A29">
            <v>7010100290</v>
          </cell>
          <cell r="B29" t="str">
            <v>GRUPO GERADOR DE 21 A 80 KVA</v>
          </cell>
          <cell r="C29">
            <v>8348.67</v>
          </cell>
          <cell r="D29" t="str">
            <v>MES</v>
          </cell>
        </row>
        <row r="30">
          <cell r="A30">
            <v>7010100300</v>
          </cell>
          <cell r="B30" t="str">
            <v>GRUPO GERADOR DE 81 A 125 KVA</v>
          </cell>
          <cell r="C30">
            <v>100.38</v>
          </cell>
          <cell r="D30" t="str">
            <v>HRS</v>
          </cell>
        </row>
        <row r="31">
          <cell r="A31">
            <v>7010100310</v>
          </cell>
          <cell r="B31" t="str">
            <v>GRUPO GERADOR DE 81 A 125 KVA</v>
          </cell>
          <cell r="C31">
            <v>14785.44</v>
          </cell>
          <cell r="D31" t="str">
            <v>MES</v>
          </cell>
        </row>
        <row r="32">
          <cell r="A32">
            <v>7010100320</v>
          </cell>
          <cell r="B32" t="str">
            <v>GRUPO GERADOR DE 126 A 180 KVA</v>
          </cell>
          <cell r="C32">
            <v>158.91</v>
          </cell>
          <cell r="D32" t="str">
            <v>HRS</v>
          </cell>
        </row>
        <row r="33">
          <cell r="A33">
            <v>7010100330</v>
          </cell>
          <cell r="B33" t="str">
            <v>GRUPO GERADOR DE 126 A 180 KVA</v>
          </cell>
          <cell r="C33">
            <v>22826.25</v>
          </cell>
          <cell r="D33" t="str">
            <v>MES</v>
          </cell>
        </row>
        <row r="34">
          <cell r="A34">
            <v>7010100340</v>
          </cell>
          <cell r="B34" t="str">
            <v>MOB E DESMOB DE EQUIPAMENTOS &lt;=50KM</v>
          </cell>
          <cell r="C34">
            <v>783.8</v>
          </cell>
          <cell r="D34" t="str">
            <v>UN</v>
          </cell>
        </row>
        <row r="35">
          <cell r="A35">
            <v>7010100350</v>
          </cell>
          <cell r="B35" t="str">
            <v>MOB E DESMOB DE EQUIPAMENTOS &gt;50KM</v>
          </cell>
          <cell r="C35">
            <v>3.92</v>
          </cell>
          <cell r="D35" t="str">
            <v>KM</v>
          </cell>
        </row>
        <row r="36">
          <cell r="A36">
            <v>7019000001</v>
          </cell>
          <cell r="B36" t="str">
            <v>DESPESAS REEMBOLSAVEIS (12MESES)</v>
          </cell>
          <cell r="C36">
            <v>3041.96</v>
          </cell>
          <cell r="D36" t="str">
            <v>UN</v>
          </cell>
        </row>
        <row r="37">
          <cell r="A37">
            <v>7019000002</v>
          </cell>
          <cell r="B37" t="str">
            <v>SERVIÇOS DE PROGRAMACAO</v>
          </cell>
          <cell r="C37">
            <v>5833.03</v>
          </cell>
          <cell r="D37" t="str">
            <v>UNM</v>
          </cell>
        </row>
        <row r="38">
          <cell r="A38">
            <v>7019000003</v>
          </cell>
          <cell r="B38" t="str">
            <v>SERVICOS DE VISTORIA</v>
          </cell>
          <cell r="C38">
            <v>6712.98</v>
          </cell>
          <cell r="D38" t="str">
            <v>UNM</v>
          </cell>
        </row>
        <row r="39">
          <cell r="A39">
            <v>7019000004</v>
          </cell>
          <cell r="B39" t="str">
            <v>BASE OPERACIONAL – TIPO A - INTERIOR</v>
          </cell>
          <cell r="C39">
            <v>2364.8</v>
          </cell>
          <cell r="D39" t="str">
            <v>UNM</v>
          </cell>
        </row>
        <row r="40">
          <cell r="A40">
            <v>7019000005</v>
          </cell>
          <cell r="B40" t="str">
            <v>BASE OPERACIONAL – TIPO B - INTERIOR</v>
          </cell>
          <cell r="C40">
            <v>1537.12</v>
          </cell>
          <cell r="D40" t="str">
            <v>UNM</v>
          </cell>
        </row>
        <row r="41">
          <cell r="A41">
            <v>7019000006</v>
          </cell>
          <cell r="B41" t="str">
            <v>BASE OPERACIONAL – TIPO C - INTERIOR</v>
          </cell>
          <cell r="C41">
            <v>2956</v>
          </cell>
          <cell r="D41" t="str">
            <v>UNM</v>
          </cell>
        </row>
        <row r="42">
          <cell r="A42">
            <v>7019000007</v>
          </cell>
          <cell r="B42" t="str">
            <v>CANTEIRO DE OBRAS UTR VILA PAVAO</v>
          </cell>
          <cell r="C42">
            <v>7783.65</v>
          </cell>
          <cell r="D42" t="str">
            <v>UN</v>
          </cell>
        </row>
        <row r="43">
          <cell r="A43">
            <v>7019000008</v>
          </cell>
          <cell r="B43" t="str">
            <v>CANTEIRO DE OBRAS UTR AGUA DOCE DO NORTE</v>
          </cell>
          <cell r="C43">
            <v>11420.95</v>
          </cell>
          <cell r="D43" t="str">
            <v>UN</v>
          </cell>
        </row>
        <row r="44">
          <cell r="A44">
            <v>7019000009</v>
          </cell>
          <cell r="B44" t="str">
            <v>CANTEIRO DE OBRAS UTR SANTA LEOPOLDINA</v>
          </cell>
          <cell r="C44">
            <v>15058.25</v>
          </cell>
          <cell r="D44" t="str">
            <v>UN</v>
          </cell>
        </row>
        <row r="45">
          <cell r="A45">
            <v>7019000010</v>
          </cell>
          <cell r="B45" t="str">
            <v>CANTEIRO DE OBRAS UTR AGUIA BRANCA</v>
          </cell>
          <cell r="C45">
            <v>13239.6</v>
          </cell>
          <cell r="D45" t="str">
            <v>UN</v>
          </cell>
        </row>
        <row r="46">
          <cell r="A46">
            <v>7019000011</v>
          </cell>
          <cell r="B46" t="str">
            <v>CANTEIRO DE OBRAS UTR SMJ / POSSMOUSER</v>
          </cell>
          <cell r="C46">
            <v>7169.93</v>
          </cell>
          <cell r="D46" t="str">
            <v>UN</v>
          </cell>
        </row>
        <row r="47">
          <cell r="A47">
            <v>7019000012</v>
          </cell>
          <cell r="B47" t="str">
            <v>CANTEIRO DE OBRAS UTR FLORESTA DO SUL</v>
          </cell>
          <cell r="C47">
            <v>4268.89</v>
          </cell>
          <cell r="D47" t="str">
            <v>UN</v>
          </cell>
        </row>
        <row r="48">
          <cell r="A48">
            <v>7019000013</v>
          </cell>
          <cell r="B48" t="str">
            <v>CANTEIRO DE OBRAS UTR ITAMIRA/PONTO BELO</v>
          </cell>
          <cell r="C48">
            <v>6556.2</v>
          </cell>
          <cell r="D48" t="str">
            <v>UN</v>
          </cell>
        </row>
        <row r="49">
          <cell r="A49">
            <v>7019800010</v>
          </cell>
          <cell r="B49" t="str">
            <v>CANTEIRO DE OBRAS DO BARRAGEM RIO JUCU</v>
          </cell>
          <cell r="C49">
            <v>3152452.61</v>
          </cell>
          <cell r="D49" t="str">
            <v>UN</v>
          </cell>
        </row>
        <row r="50">
          <cell r="A50">
            <v>7020100010</v>
          </cell>
          <cell r="B50" t="str">
            <v>CADASTRO DE REDE AGUA OU ESGOTO</v>
          </cell>
          <cell r="C50">
            <v>1.42</v>
          </cell>
          <cell r="D50" t="str">
            <v>M</v>
          </cell>
        </row>
        <row r="51">
          <cell r="A51">
            <v>7020100020</v>
          </cell>
          <cell r="B51" t="str">
            <v>CADASTRO DA OBRA CIVIL LOCALIZADA</v>
          </cell>
          <cell r="C51">
            <v>337.6</v>
          </cell>
          <cell r="D51" t="str">
            <v>UN</v>
          </cell>
        </row>
        <row r="52">
          <cell r="A52">
            <v>7020100030</v>
          </cell>
          <cell r="B52" t="str">
            <v>LOC NIV REDE COL/RECAL/EMISARIO/ADUTORA</v>
          </cell>
          <cell r="C52">
            <v>1.63</v>
          </cell>
          <cell r="D52" t="str">
            <v>M</v>
          </cell>
        </row>
        <row r="53">
          <cell r="A53">
            <v>7020100040</v>
          </cell>
          <cell r="B53" t="str">
            <v>LOC NIV E ACOMP TOPOG REDES DIST AGUA</v>
          </cell>
          <cell r="C53">
            <v>1.88</v>
          </cell>
          <cell r="D53" t="str">
            <v>M</v>
          </cell>
        </row>
        <row r="54">
          <cell r="A54">
            <v>7020100050</v>
          </cell>
          <cell r="B54" t="str">
            <v>ACOMP TOPOGRAFICO REDES COLETORAS ESGOTO</v>
          </cell>
          <cell r="C54">
            <v>2.39</v>
          </cell>
          <cell r="D54" t="str">
            <v>M</v>
          </cell>
        </row>
        <row r="55">
          <cell r="A55">
            <v>7020100060</v>
          </cell>
          <cell r="B55" t="str">
            <v>ACOMP TOPOGR RECAL/EMISARIO/ADUTORA</v>
          </cell>
          <cell r="C55">
            <v>1.88</v>
          </cell>
          <cell r="D55" t="str">
            <v>M</v>
          </cell>
        </row>
        <row r="56">
          <cell r="A56">
            <v>7020100070</v>
          </cell>
          <cell r="B56" t="str">
            <v>TESTE DE DEFORMACAO E DECLIVIDADE</v>
          </cell>
          <cell r="C56">
            <v>0.95</v>
          </cell>
          <cell r="D56" t="str">
            <v>M</v>
          </cell>
        </row>
        <row r="57">
          <cell r="A57">
            <v>7020100080</v>
          </cell>
          <cell r="B57" t="str">
            <v>TESTE DE ESTANQUEIDADE</v>
          </cell>
          <cell r="C57">
            <v>1.35</v>
          </cell>
          <cell r="D57" t="str">
            <v>M</v>
          </cell>
        </row>
        <row r="58">
          <cell r="A58">
            <v>7020100090</v>
          </cell>
          <cell r="B58" t="str">
            <v>LOCACAO OBRA COM EQUIPAMENTO TOPOGRAFICO</v>
          </cell>
          <cell r="C58">
            <v>3.67</v>
          </cell>
          <cell r="D58" t="str">
            <v>M2</v>
          </cell>
        </row>
        <row r="59">
          <cell r="A59">
            <v>7020100100</v>
          </cell>
          <cell r="B59" t="str">
            <v>LOCACAO OBRA SEM EQUIPAMENTO TOPOGRAFICO</v>
          </cell>
          <cell r="C59">
            <v>11.43</v>
          </cell>
          <cell r="D59" t="str">
            <v>M2</v>
          </cell>
        </row>
        <row r="60">
          <cell r="A60">
            <v>7020100110</v>
          </cell>
          <cell r="B60" t="str">
            <v>LOCACAO AREA COM EQUIPAMENTO TOPOGRAFICO</v>
          </cell>
          <cell r="C60">
            <v>2.07</v>
          </cell>
          <cell r="D60" t="str">
            <v>M2</v>
          </cell>
        </row>
        <row r="61">
          <cell r="A61">
            <v>7020100120</v>
          </cell>
          <cell r="B61" t="str">
            <v>EQUIPE TOPOGRAFICA OBRA POR MES</v>
          </cell>
          <cell r="C61">
            <v>12920.87</v>
          </cell>
          <cell r="D61" t="str">
            <v>UNM</v>
          </cell>
        </row>
        <row r="62">
          <cell r="A62">
            <v>7020100130</v>
          </cell>
          <cell r="B62" t="str">
            <v>EQUIPE TOPOGRAFICA OBRA POR DIA</v>
          </cell>
          <cell r="C62">
            <v>610.56</v>
          </cell>
          <cell r="D62" t="str">
            <v>UND</v>
          </cell>
        </row>
        <row r="63">
          <cell r="A63">
            <v>7020100140</v>
          </cell>
          <cell r="B63" t="str">
            <v>ENSAIO COMPRESSAO SIMPLES - CONTRAPROVA</v>
          </cell>
          <cell r="C63">
            <v>137.1</v>
          </cell>
          <cell r="D63" t="str">
            <v>UN</v>
          </cell>
        </row>
        <row r="64">
          <cell r="A64">
            <v>7020100150</v>
          </cell>
          <cell r="B64" t="str">
            <v>MARCO LOCALIZADOR DE DUTOS</v>
          </cell>
          <cell r="C64">
            <v>242.7</v>
          </cell>
          <cell r="D64" t="str">
            <v>UN</v>
          </cell>
        </row>
        <row r="65">
          <cell r="A65">
            <v>7020100160</v>
          </cell>
          <cell r="B65" t="str">
            <v>SINALIZACAO COM FITA SUBTERRANEA</v>
          </cell>
          <cell r="C65">
            <v>0.99</v>
          </cell>
          <cell r="D65" t="str">
            <v>M</v>
          </cell>
        </row>
        <row r="66">
          <cell r="A66">
            <v>7029000001</v>
          </cell>
          <cell r="B66" t="str">
            <v>VIST CAMPO POR VARREDURA COM LACRACAO</v>
          </cell>
          <cell r="C66">
            <v>21.23</v>
          </cell>
          <cell r="D66" t="str">
            <v>UN</v>
          </cell>
        </row>
        <row r="67">
          <cell r="A67">
            <v>7029000003</v>
          </cell>
          <cell r="B67" t="str">
            <v>ANALISE OPER PARA EXTENSAO DE REDE AGUA</v>
          </cell>
          <cell r="C67">
            <v>344.24</v>
          </cell>
          <cell r="D67" t="str">
            <v>UN</v>
          </cell>
        </row>
        <row r="68">
          <cell r="A68">
            <v>7029000004</v>
          </cell>
          <cell r="B68" t="str">
            <v>ANALISE OPER PARA EXTENSAO DE REDE ESGOT</v>
          </cell>
          <cell r="C68">
            <v>354.48</v>
          </cell>
          <cell r="D68" t="str">
            <v>UN</v>
          </cell>
        </row>
        <row r="69">
          <cell r="A69">
            <v>7030100010</v>
          </cell>
          <cell r="B69" t="str">
            <v>TAPUME VEDACAO DESCONTINUO COM TABUAS</v>
          </cell>
          <cell r="C69">
            <v>9.21</v>
          </cell>
          <cell r="D69" t="str">
            <v>M</v>
          </cell>
        </row>
        <row r="70">
          <cell r="A70">
            <v>7030100020</v>
          </cell>
          <cell r="B70" t="str">
            <v>TAPUME PROT CHAPA COMPENS RESINADA 12MM</v>
          </cell>
          <cell r="C70">
            <v>20.22</v>
          </cell>
          <cell r="D70" t="str">
            <v>M2</v>
          </cell>
        </row>
        <row r="71">
          <cell r="A71">
            <v>7030100030</v>
          </cell>
          <cell r="B71" t="str">
            <v>TAPUME PROT TELHA MET E=0,50MM H=2,0M</v>
          </cell>
          <cell r="C71">
            <v>89.09</v>
          </cell>
          <cell r="D71" t="str">
            <v>M</v>
          </cell>
        </row>
        <row r="72">
          <cell r="A72">
            <v>7030100040</v>
          </cell>
          <cell r="B72" t="str">
            <v>PASSADICOS COM PRANCHAS DE MADEIRA</v>
          </cell>
          <cell r="C72">
            <v>76.44</v>
          </cell>
          <cell r="D72" t="str">
            <v>M2</v>
          </cell>
        </row>
        <row r="73">
          <cell r="A73">
            <v>7030100050</v>
          </cell>
          <cell r="B73" t="str">
            <v>PASSADICOS COM CHAPAS DE ACO</v>
          </cell>
          <cell r="C73">
            <v>9.77</v>
          </cell>
          <cell r="D73" t="str">
            <v>KG</v>
          </cell>
        </row>
        <row r="74">
          <cell r="A74">
            <v>7030100060</v>
          </cell>
          <cell r="B74" t="str">
            <v>TELA DE PROTECAO FACHADA</v>
          </cell>
          <cell r="C74">
            <v>5.96</v>
          </cell>
          <cell r="D74" t="str">
            <v>M2</v>
          </cell>
        </row>
        <row r="75">
          <cell r="A75">
            <v>7030100070</v>
          </cell>
          <cell r="B75" t="str">
            <v>ESCORAMENTO DE MURO</v>
          </cell>
          <cell r="C75">
            <v>30.95</v>
          </cell>
          <cell r="D75" t="str">
            <v>M2</v>
          </cell>
        </row>
        <row r="76">
          <cell r="A76">
            <v>7030100080</v>
          </cell>
          <cell r="B76" t="str">
            <v>ESCORAMENTO DE ARVORES</v>
          </cell>
          <cell r="C76">
            <v>107.57</v>
          </cell>
          <cell r="D76" t="str">
            <v>UN</v>
          </cell>
        </row>
        <row r="77">
          <cell r="A77">
            <v>7030100090</v>
          </cell>
          <cell r="B77" t="str">
            <v>ESCORAMENTO DE POSTES</v>
          </cell>
          <cell r="C77">
            <v>694.8</v>
          </cell>
          <cell r="D77" t="str">
            <v>UN</v>
          </cell>
        </row>
        <row r="78">
          <cell r="A78">
            <v>7030100100</v>
          </cell>
          <cell r="B78" t="str">
            <v>ANDAIME TIPO BALANCIM LEVE</v>
          </cell>
          <cell r="C78">
            <v>252.38</v>
          </cell>
          <cell r="D78" t="str">
            <v>UNM</v>
          </cell>
        </row>
        <row r="79">
          <cell r="A79">
            <v>7030100110</v>
          </cell>
          <cell r="B79" t="str">
            <v>ANDAIME FACHADEIRO (M2XMES)</v>
          </cell>
          <cell r="C79">
            <v>4.2</v>
          </cell>
          <cell r="D79" t="str">
            <v>UN</v>
          </cell>
        </row>
        <row r="80">
          <cell r="A80">
            <v>7030100120</v>
          </cell>
          <cell r="B80" t="str">
            <v>MONTAGEM/DESMONTAGEM ANDAIME FACHADEIRO</v>
          </cell>
          <cell r="C80">
            <v>5.25</v>
          </cell>
          <cell r="D80" t="str">
            <v>M2</v>
          </cell>
        </row>
        <row r="81">
          <cell r="A81">
            <v>7030100130</v>
          </cell>
          <cell r="B81" t="str">
            <v>TRANSP MANUAL MAT DIFIC ACESS ATE 500M</v>
          </cell>
          <cell r="C81">
            <v>0.3</v>
          </cell>
          <cell r="D81" t="str">
            <v>KG</v>
          </cell>
        </row>
        <row r="82">
          <cell r="A82">
            <v>7030100140</v>
          </cell>
          <cell r="B82" t="str">
            <v>TRANSP MANUAL MAT DIFIC ACESS ACIMA 500M</v>
          </cell>
          <cell r="C82">
            <v>0.77</v>
          </cell>
          <cell r="D82" t="str">
            <v>KG</v>
          </cell>
        </row>
        <row r="83">
          <cell r="A83">
            <v>7030100150</v>
          </cell>
          <cell r="B83" t="str">
            <v>TRANSPORTE MANUAL DE MATERIAIS</v>
          </cell>
          <cell r="C83">
            <v>135.9</v>
          </cell>
          <cell r="D83" t="str">
            <v>TO</v>
          </cell>
        </row>
        <row r="84">
          <cell r="A84">
            <v>7030100160</v>
          </cell>
          <cell r="B84" t="str">
            <v>CORTE DESTOC ARVORE DIAM DE 10,01 A 30CM</v>
          </cell>
          <cell r="C84">
            <v>66.59</v>
          </cell>
          <cell r="D84" t="str">
            <v>UN</v>
          </cell>
        </row>
        <row r="85">
          <cell r="A85">
            <v>7030100170</v>
          </cell>
          <cell r="B85" t="str">
            <v>CORTE DESTOC ARVORE DIAM MAIOR 30,0CM</v>
          </cell>
          <cell r="C85">
            <v>310.38</v>
          </cell>
          <cell r="D85" t="str">
            <v>UN</v>
          </cell>
        </row>
        <row r="86">
          <cell r="A86">
            <v>7030100180</v>
          </cell>
          <cell r="B86" t="str">
            <v>LIMPEZA DE AREA (VARREDURA)</v>
          </cell>
          <cell r="C86">
            <v>0.53</v>
          </cell>
          <cell r="D86" t="str">
            <v>M2</v>
          </cell>
        </row>
        <row r="87">
          <cell r="A87">
            <v>7030100190</v>
          </cell>
          <cell r="B87" t="str">
            <v>LIMPEZA DE RUA COM LAVAGEM</v>
          </cell>
          <cell r="C87">
            <v>1.1</v>
          </cell>
          <cell r="D87" t="str">
            <v>M2</v>
          </cell>
        </row>
        <row r="88">
          <cell r="A88">
            <v>7030100200</v>
          </cell>
          <cell r="B88" t="str">
            <v>LIMPEZA GERAL DA EDIFICACAO</v>
          </cell>
          <cell r="C88">
            <v>10.57</v>
          </cell>
          <cell r="D88" t="str">
            <v>M2</v>
          </cell>
        </row>
        <row r="89">
          <cell r="A89">
            <v>7030100210</v>
          </cell>
          <cell r="B89" t="str">
            <v>LIMPEZA MANUAL DE TERRENO</v>
          </cell>
          <cell r="C89">
            <v>0.91</v>
          </cell>
          <cell r="D89" t="str">
            <v>M2</v>
          </cell>
        </row>
        <row r="90">
          <cell r="A90">
            <v>7030100220</v>
          </cell>
          <cell r="B90" t="str">
            <v>LIMPEZA MANUAL TERRENO VEGETACAO DENSA</v>
          </cell>
          <cell r="C90">
            <v>3.62</v>
          </cell>
          <cell r="D90" t="str">
            <v>M2</v>
          </cell>
        </row>
        <row r="91">
          <cell r="A91">
            <v>7030100230</v>
          </cell>
          <cell r="B91" t="str">
            <v>LIMPEZA MECANICA DE TERRENO</v>
          </cell>
          <cell r="C91">
            <v>0.34</v>
          </cell>
          <cell r="D91" t="str">
            <v>M2</v>
          </cell>
        </row>
        <row r="92">
          <cell r="A92">
            <v>7030100240</v>
          </cell>
          <cell r="B92" t="str">
            <v>LIMPEZA DAS ARMADURAS COM ESCOVA DE ACO</v>
          </cell>
          <cell r="C92">
            <v>15.61</v>
          </cell>
          <cell r="D92" t="str">
            <v>KG</v>
          </cell>
        </row>
        <row r="93">
          <cell r="A93">
            <v>7030100250</v>
          </cell>
          <cell r="B93" t="str">
            <v>LIMPEZA DE CONCRETO C/ HIDROJATEAMENTO</v>
          </cell>
          <cell r="C93">
            <v>7.31</v>
          </cell>
          <cell r="D93" t="str">
            <v>M2</v>
          </cell>
        </row>
        <row r="94">
          <cell r="A94">
            <v>7030100260</v>
          </cell>
          <cell r="B94" t="str">
            <v>LIMPEZA DE CALHAS</v>
          </cell>
          <cell r="C94">
            <v>12.08</v>
          </cell>
          <cell r="D94" t="str">
            <v>M</v>
          </cell>
        </row>
        <row r="95">
          <cell r="A95">
            <v>7030100270</v>
          </cell>
          <cell r="B95" t="str">
            <v>LIMP MANUAL CANALETA DE AGUAS PLUVIAIS</v>
          </cell>
          <cell r="C95">
            <v>3.78</v>
          </cell>
          <cell r="D95" t="str">
            <v>M</v>
          </cell>
        </row>
        <row r="96">
          <cell r="A96">
            <v>7030100280</v>
          </cell>
          <cell r="B96" t="str">
            <v>LIMPEZA PAREDES E FUNDO COM ESCOVACAO</v>
          </cell>
          <cell r="C96">
            <v>4.53</v>
          </cell>
          <cell r="D96" t="str">
            <v>M2</v>
          </cell>
        </row>
        <row r="97">
          <cell r="A97">
            <v>7030100290</v>
          </cell>
          <cell r="B97" t="str">
            <v>#LIMPEZA E LAVAGEM COM BOMBA ALTA PRESSA</v>
          </cell>
          <cell r="C97">
            <v>2.41</v>
          </cell>
          <cell r="D97" t="str">
            <v>UN</v>
          </cell>
        </row>
        <row r="98">
          <cell r="A98">
            <v>7030100291</v>
          </cell>
          <cell r="B98" t="str">
            <v>LIMPEZA E LAVAGEM COM BOMBA ALTA PRESSAO</v>
          </cell>
          <cell r="C98">
            <v>2.41</v>
          </cell>
          <cell r="D98" t="str">
            <v>M2</v>
          </cell>
        </row>
        <row r="99">
          <cell r="A99">
            <v>7030100300</v>
          </cell>
          <cell r="B99" t="str">
            <v>LIMPEZA MANUAL DE CAIXA DE PASSAGEM</v>
          </cell>
          <cell r="C99">
            <v>60.4</v>
          </cell>
          <cell r="D99" t="str">
            <v>UN</v>
          </cell>
        </row>
        <row r="100">
          <cell r="A100">
            <v>7030100310</v>
          </cell>
          <cell r="B100" t="str">
            <v>LIMPEZA MANUAL DE POCOS VISITA DN 600MM</v>
          </cell>
          <cell r="C100">
            <v>60.4</v>
          </cell>
          <cell r="D100" t="str">
            <v>UN</v>
          </cell>
        </row>
        <row r="101">
          <cell r="A101">
            <v>7030100320</v>
          </cell>
          <cell r="B101" t="str">
            <v>LIMPEZA MANUAL DE POCOS VISITA DN 1000MM</v>
          </cell>
          <cell r="C101">
            <v>75.5</v>
          </cell>
          <cell r="D101" t="str">
            <v>UN</v>
          </cell>
        </row>
        <row r="102">
          <cell r="A102">
            <v>7030100330</v>
          </cell>
          <cell r="B102" t="str">
            <v>LIMP E DESOB DE REDES ENTRE DN 100 E 200</v>
          </cell>
          <cell r="C102">
            <v>19.65</v>
          </cell>
          <cell r="D102" t="str">
            <v>M</v>
          </cell>
        </row>
        <row r="103">
          <cell r="A103">
            <v>7030100340</v>
          </cell>
          <cell r="B103" t="str">
            <v>LIMP E DESOB DE REDES ENTRE DN 200 E 400</v>
          </cell>
          <cell r="C103">
            <v>29.15</v>
          </cell>
          <cell r="D103" t="str">
            <v>M</v>
          </cell>
        </row>
        <row r="104">
          <cell r="A104">
            <v>7030100350</v>
          </cell>
          <cell r="B104" t="str">
            <v>LIMPEZA E DESOB DE REDES COM RID-GID</v>
          </cell>
          <cell r="C104">
            <v>82.02</v>
          </cell>
          <cell r="D104" t="str">
            <v>HRS</v>
          </cell>
        </row>
        <row r="105">
          <cell r="A105">
            <v>7030100360</v>
          </cell>
          <cell r="B105" t="str">
            <v>RETIRADA MAT LEITO FILTRANTE C/ REAPROV</v>
          </cell>
          <cell r="C105">
            <v>80.95</v>
          </cell>
          <cell r="D105" t="str">
            <v>M3</v>
          </cell>
        </row>
        <row r="106">
          <cell r="A106">
            <v>7030100370</v>
          </cell>
          <cell r="B106" t="str">
            <v>RASPAGEM/LIMP MECANICA TERRENO C/ TRATOR</v>
          </cell>
          <cell r="C106">
            <v>0.74</v>
          </cell>
          <cell r="D106" t="str">
            <v>M2</v>
          </cell>
        </row>
        <row r="107">
          <cell r="A107">
            <v>7030100380</v>
          </cell>
          <cell r="B107" t="str">
            <v>REGULARIZACAO E ACERTO MANUAL DO TERRENO</v>
          </cell>
          <cell r="C107">
            <v>4.74</v>
          </cell>
          <cell r="D107" t="str">
            <v>M2</v>
          </cell>
        </row>
        <row r="108">
          <cell r="A108">
            <v>7030100390</v>
          </cell>
          <cell r="B108" t="str">
            <v>REGULARIZACAO MECANICA DE TERRENO</v>
          </cell>
          <cell r="C108">
            <v>2.36</v>
          </cell>
          <cell r="D108" t="str">
            <v>M2</v>
          </cell>
        </row>
        <row r="109">
          <cell r="A109">
            <v>7030100400</v>
          </cell>
          <cell r="B109" t="str">
            <v>REMOCAO DE ENTULHO SEM CAMINHAO</v>
          </cell>
          <cell r="C109">
            <v>22.65</v>
          </cell>
          <cell r="D109" t="str">
            <v>M3</v>
          </cell>
        </row>
        <row r="110">
          <cell r="A110">
            <v>7030100410</v>
          </cell>
          <cell r="B110" t="str">
            <v>PODA MANUAL DE GRAMA INCLUSIVE BOTA FORA</v>
          </cell>
          <cell r="C110">
            <v>0.53</v>
          </cell>
          <cell r="D110" t="str">
            <v>M2</v>
          </cell>
        </row>
        <row r="111">
          <cell r="A111">
            <v>7030100420</v>
          </cell>
          <cell r="B111" t="str">
            <v>PODA MEC DE GRAMA INCLUSIVE BOTA FORA</v>
          </cell>
          <cell r="C111">
            <v>0.21</v>
          </cell>
          <cell r="D111" t="str">
            <v>M2</v>
          </cell>
        </row>
        <row r="112">
          <cell r="A112">
            <v>7030100430</v>
          </cell>
          <cell r="B112" t="str">
            <v>PLACA SINALIZACAO TRANSITO EM CAVALETE</v>
          </cell>
          <cell r="C112">
            <v>1.09</v>
          </cell>
          <cell r="D112" t="str">
            <v>UND</v>
          </cell>
        </row>
        <row r="113">
          <cell r="A113">
            <v>7030100440</v>
          </cell>
          <cell r="B113" t="str">
            <v>TELA TAPUME CONTINUO PARA SINALIZACAO</v>
          </cell>
          <cell r="C113">
            <v>2.32</v>
          </cell>
          <cell r="D113" t="str">
            <v>M</v>
          </cell>
        </row>
        <row r="114">
          <cell r="A114">
            <v>7030100450</v>
          </cell>
          <cell r="B114" t="str">
            <v>CONES DE SINALIZACAO</v>
          </cell>
          <cell r="C114">
            <v>1.12</v>
          </cell>
          <cell r="D114" t="str">
            <v>UND</v>
          </cell>
        </row>
        <row r="115">
          <cell r="A115">
            <v>7030100460</v>
          </cell>
          <cell r="B115" t="str">
            <v>CONES DE SINALIZACAO COM SINALIZADOR</v>
          </cell>
          <cell r="C115">
            <v>3.75</v>
          </cell>
          <cell r="D115" t="str">
            <v>UND</v>
          </cell>
        </row>
        <row r="116">
          <cell r="A116">
            <v>7030100470</v>
          </cell>
          <cell r="B116" t="str">
            <v>BANDEROLA DE SINALIZACAO</v>
          </cell>
          <cell r="C116">
            <v>120.92</v>
          </cell>
          <cell r="D116" t="str">
            <v>UND</v>
          </cell>
        </row>
        <row r="117">
          <cell r="A117">
            <v>7030100480</v>
          </cell>
          <cell r="B117" t="str">
            <v>SINAL PARE E SIGA C/ PLACAS BLOQ E RADIO</v>
          </cell>
          <cell r="C117">
            <v>272.32</v>
          </cell>
          <cell r="D117" t="str">
            <v>UND</v>
          </cell>
        </row>
        <row r="118">
          <cell r="A118">
            <v>7030100490</v>
          </cell>
          <cell r="B118" t="str">
            <v>SINALIZACAO NOTURNA COM ENERGIA ELETRICA</v>
          </cell>
          <cell r="C118">
            <v>9.11</v>
          </cell>
          <cell r="D118" t="str">
            <v>UND</v>
          </cell>
        </row>
        <row r="119">
          <cell r="A119">
            <v>7030100500</v>
          </cell>
          <cell r="B119" t="str">
            <v>SINALIZACAO COM FAIXA DUPLA ZEBRADA</v>
          </cell>
          <cell r="C119">
            <v>0.48</v>
          </cell>
          <cell r="D119" t="str">
            <v>M</v>
          </cell>
        </row>
        <row r="120">
          <cell r="A120">
            <v>7030100510</v>
          </cell>
          <cell r="B120" t="str">
            <v>APICOAMENTO MANUAL DE CONCRETO</v>
          </cell>
          <cell r="C120">
            <v>12.87</v>
          </cell>
          <cell r="D120" t="str">
            <v>M2</v>
          </cell>
        </row>
        <row r="121">
          <cell r="A121">
            <v>7030100520</v>
          </cell>
          <cell r="B121" t="str">
            <v>DEMOLICAO DE ALVEN LAJOTA/TIJOLO/BLOCO</v>
          </cell>
          <cell r="C121">
            <v>51.47</v>
          </cell>
          <cell r="D121" t="str">
            <v>M3</v>
          </cell>
        </row>
        <row r="122">
          <cell r="A122">
            <v>7030100530</v>
          </cell>
          <cell r="B122" t="str">
            <v>DEMOLICAO DE ALVENARIA DE COBOGO</v>
          </cell>
          <cell r="C122">
            <v>6.86</v>
          </cell>
          <cell r="D122" t="str">
            <v>M2</v>
          </cell>
        </row>
        <row r="123">
          <cell r="A123">
            <v>7030100540</v>
          </cell>
          <cell r="B123" t="str">
            <v>DEMOLICAO MANUAL CONCRETO ARMADO</v>
          </cell>
          <cell r="C123">
            <v>395.1</v>
          </cell>
          <cell r="D123" t="str">
            <v>M3</v>
          </cell>
        </row>
        <row r="124">
          <cell r="A124">
            <v>7030100550</v>
          </cell>
          <cell r="B124" t="str">
            <v>DEMOLICAO MECANICA CONCRETO ARMADO</v>
          </cell>
          <cell r="C124">
            <v>262.55</v>
          </cell>
          <cell r="D124" t="str">
            <v>M3</v>
          </cell>
        </row>
        <row r="125">
          <cell r="A125">
            <v>7030100560</v>
          </cell>
          <cell r="B125" t="str">
            <v>DEMOLICAO MANUAL CONCRETO SIMPLES/CICLOP</v>
          </cell>
          <cell r="C125">
            <v>274.48</v>
          </cell>
          <cell r="D125" t="str">
            <v>M3</v>
          </cell>
        </row>
        <row r="126">
          <cell r="A126">
            <v>7030100570</v>
          </cell>
          <cell r="B126" t="str">
            <v>DEMOLICAO MANUAL DE PISO EM CERAMICA</v>
          </cell>
          <cell r="C126">
            <v>12.01</v>
          </cell>
          <cell r="D126" t="str">
            <v>M2</v>
          </cell>
        </row>
        <row r="127">
          <cell r="A127">
            <v>7030100580</v>
          </cell>
          <cell r="B127" t="str">
            <v>DEMOLICAO MANUAL DE PISO EM GRANITO</v>
          </cell>
          <cell r="C127">
            <v>13.72</v>
          </cell>
          <cell r="D127" t="str">
            <v>M2</v>
          </cell>
        </row>
        <row r="128">
          <cell r="A128">
            <v>7030100590</v>
          </cell>
          <cell r="B128" t="str">
            <v>DEMOLICAO DE REVESTIMENTO EM CERAMICA</v>
          </cell>
          <cell r="C128">
            <v>24.02</v>
          </cell>
          <cell r="D128" t="str">
            <v>M2</v>
          </cell>
        </row>
        <row r="129">
          <cell r="A129">
            <v>7030100600</v>
          </cell>
          <cell r="B129" t="str">
            <v>RETIRADA DE BANCADA MARMORE/GRANITO</v>
          </cell>
          <cell r="C129">
            <v>50.75</v>
          </cell>
          <cell r="D129" t="str">
            <v>M2</v>
          </cell>
        </row>
        <row r="130">
          <cell r="A130">
            <v>7030100610</v>
          </cell>
          <cell r="B130" t="str">
            <v>RETIRADA DE BACIA/LAVATORIOS C/ REAPROV.</v>
          </cell>
          <cell r="C130">
            <v>17.83</v>
          </cell>
          <cell r="D130" t="str">
            <v>UN</v>
          </cell>
        </row>
        <row r="131">
          <cell r="A131">
            <v>7030100620</v>
          </cell>
          <cell r="B131" t="str">
            <v>RETIRADA COBERT CANALETE 49 OU 90 C/ REA</v>
          </cell>
          <cell r="C131">
            <v>12.54</v>
          </cell>
          <cell r="D131" t="str">
            <v>M2</v>
          </cell>
        </row>
        <row r="132">
          <cell r="A132">
            <v>7030100630</v>
          </cell>
          <cell r="B132" t="str">
            <v>RETIRADA COBERT TELHA FIBROCIM C/ REPROV</v>
          </cell>
          <cell r="C132">
            <v>8.56</v>
          </cell>
          <cell r="D132" t="str">
            <v>M2</v>
          </cell>
        </row>
        <row r="133">
          <cell r="A133">
            <v>7030100640</v>
          </cell>
          <cell r="B133" t="str">
            <v>RETIRADA DA ESTRUTURA MADEIRA DO TELHADO</v>
          </cell>
          <cell r="C133">
            <v>22.3</v>
          </cell>
          <cell r="D133" t="str">
            <v>M2</v>
          </cell>
        </row>
        <row r="134">
          <cell r="A134">
            <v>7030100650</v>
          </cell>
          <cell r="B134" t="str">
            <v>RETIRADA DE  MASSA UNICA/REBOCO/EMBOCO</v>
          </cell>
          <cell r="C134">
            <v>9.7</v>
          </cell>
          <cell r="D134" t="str">
            <v>M2</v>
          </cell>
        </row>
        <row r="135">
          <cell r="A135">
            <v>7030100660</v>
          </cell>
          <cell r="B135" t="str">
            <v>RETIRADA DE ARAME FARPADO DE CERCA</v>
          </cell>
          <cell r="C135">
            <v>1.21</v>
          </cell>
          <cell r="D135" t="str">
            <v>M</v>
          </cell>
        </row>
        <row r="136">
          <cell r="A136">
            <v>7030100670</v>
          </cell>
          <cell r="B136" t="str">
            <v>RETIRADA DE CERCA EM TELA GALVANIZADA</v>
          </cell>
          <cell r="C136">
            <v>4.53</v>
          </cell>
          <cell r="D136" t="str">
            <v>M2</v>
          </cell>
        </row>
        <row r="137">
          <cell r="A137">
            <v>7030100680</v>
          </cell>
          <cell r="B137" t="str">
            <v>RETIRADA DE CERCA SEM REAPROVEITAMENTO</v>
          </cell>
          <cell r="C137">
            <v>2.27</v>
          </cell>
          <cell r="D137" t="str">
            <v>M</v>
          </cell>
        </row>
        <row r="138">
          <cell r="A138">
            <v>7030100690</v>
          </cell>
          <cell r="B138" t="str">
            <v>RETIRADA DE DIVISORIAS COM REAPROVEITAM</v>
          </cell>
          <cell r="C138">
            <v>17.83</v>
          </cell>
          <cell r="D138" t="str">
            <v>M2</v>
          </cell>
        </row>
        <row r="139">
          <cell r="A139">
            <v>7030100700</v>
          </cell>
          <cell r="B139" t="str">
            <v>RETIR ESQUADRIA PORTA/JANELA C/ REAPRPV.</v>
          </cell>
          <cell r="C139">
            <v>25.38</v>
          </cell>
          <cell r="D139" t="str">
            <v>M2</v>
          </cell>
        </row>
        <row r="140">
          <cell r="A140">
            <v>7030100710</v>
          </cell>
          <cell r="B140" t="str">
            <v>RETIRADA DE FORRO EM PVC C/ REAPROVEITAM</v>
          </cell>
          <cell r="C140">
            <v>8.92</v>
          </cell>
          <cell r="D140" t="str">
            <v>M2</v>
          </cell>
        </row>
        <row r="141">
          <cell r="A141">
            <v>7030100720</v>
          </cell>
          <cell r="B141" t="str">
            <v>RETIRADA DE GUARDA CORPO</v>
          </cell>
          <cell r="C141">
            <v>12.69</v>
          </cell>
          <cell r="D141" t="str">
            <v>M</v>
          </cell>
        </row>
        <row r="142">
          <cell r="A142">
            <v>7030100730</v>
          </cell>
          <cell r="B142" t="str">
            <v>REMOCAO DE PINTURA ESTRUTURA METALICA</v>
          </cell>
          <cell r="C142">
            <v>11.69</v>
          </cell>
          <cell r="D142" t="str">
            <v>M2</v>
          </cell>
        </row>
        <row r="143">
          <cell r="A143">
            <v>7030100740</v>
          </cell>
          <cell r="B143" t="str">
            <v>RETIRADA PONTO ELETRICOS, INC DISJUNTOR</v>
          </cell>
          <cell r="C143">
            <v>14.31</v>
          </cell>
          <cell r="D143" t="str">
            <v>UN</v>
          </cell>
        </row>
        <row r="144">
          <cell r="A144">
            <v>7030100750</v>
          </cell>
          <cell r="B144" t="str">
            <v>RETIRADA DE PORTAO COM REAPROVEITAMENTO</v>
          </cell>
          <cell r="C144">
            <v>8.46</v>
          </cell>
          <cell r="D144" t="str">
            <v>M2</v>
          </cell>
        </row>
        <row r="145">
          <cell r="A145">
            <v>7030100760</v>
          </cell>
          <cell r="B145" t="str">
            <v>RETIR RODAPE/DEGRAU/SOLEIRA/BANC GRANITO</v>
          </cell>
          <cell r="C145">
            <v>50.75</v>
          </cell>
          <cell r="D145" t="str">
            <v>M</v>
          </cell>
        </row>
        <row r="146">
          <cell r="A146">
            <v>7030100770</v>
          </cell>
          <cell r="B146" t="str">
            <v>RETIRADA DE TELHA CERAMICA</v>
          </cell>
          <cell r="C146">
            <v>10.28</v>
          </cell>
          <cell r="D146" t="str">
            <v>M2</v>
          </cell>
        </row>
        <row r="147">
          <cell r="A147">
            <v>7030100780</v>
          </cell>
          <cell r="B147" t="str">
            <v>RETIRADA DE TORNEIRAS E REGISTROS</v>
          </cell>
          <cell r="C147">
            <v>9.84</v>
          </cell>
          <cell r="D147" t="str">
            <v>UN</v>
          </cell>
        </row>
        <row r="148">
          <cell r="A148">
            <v>7030100790</v>
          </cell>
          <cell r="B148" t="str">
            <v>RETIRADA PISO PAVIFLEX/PLACAS BORRACHA</v>
          </cell>
          <cell r="C148">
            <v>6.01</v>
          </cell>
          <cell r="D148" t="str">
            <v>M2</v>
          </cell>
        </row>
        <row r="149">
          <cell r="A149">
            <v>7030100800</v>
          </cell>
          <cell r="B149" t="str">
            <v>RETIRADA DE GRADES OU GRADIS</v>
          </cell>
          <cell r="C149">
            <v>17.16</v>
          </cell>
          <cell r="D149" t="str">
            <v>M2</v>
          </cell>
        </row>
        <row r="150">
          <cell r="A150">
            <v>7030100810</v>
          </cell>
          <cell r="B150" t="str">
            <v>DESATIVACAO E VEDACAO DE PONTO DE AGUA</v>
          </cell>
          <cell r="C150">
            <v>35.45</v>
          </cell>
          <cell r="D150" t="str">
            <v>UN</v>
          </cell>
        </row>
        <row r="151">
          <cell r="A151">
            <v>7030100820</v>
          </cell>
          <cell r="B151" t="str">
            <v>FURO EM ROCHA DN 32MM/50CM C/ ENCH GROUT</v>
          </cell>
          <cell r="C151">
            <v>79.53</v>
          </cell>
          <cell r="D151" t="str">
            <v>UN</v>
          </cell>
        </row>
        <row r="152">
          <cell r="A152">
            <v>7030100830</v>
          </cell>
          <cell r="B152" t="str">
            <v>FURO EM PAREDE CONCRETO 3/8" 15 A 20CM</v>
          </cell>
          <cell r="C152">
            <v>13.04</v>
          </cell>
          <cell r="D152" t="str">
            <v>UN</v>
          </cell>
        </row>
        <row r="153">
          <cell r="A153">
            <v>7030100840</v>
          </cell>
          <cell r="B153" t="str">
            <v>ABERTUR/FECHAM ALVENAR TUBO DN15A25MM</v>
          </cell>
          <cell r="C153">
            <v>9.38</v>
          </cell>
          <cell r="D153" t="str">
            <v>M</v>
          </cell>
        </row>
        <row r="154">
          <cell r="A154">
            <v>7030100850</v>
          </cell>
          <cell r="B154" t="str">
            <v>ABERTUR/FECHAM ALVENAR TUBO DN32A50MM</v>
          </cell>
          <cell r="C154">
            <v>13.18</v>
          </cell>
          <cell r="D154" t="str">
            <v>M</v>
          </cell>
        </row>
        <row r="155">
          <cell r="A155">
            <v>7030100860</v>
          </cell>
          <cell r="B155" t="str">
            <v>ABERTUR/FECHAM ALVENAR TUBO DN75 A 100MM</v>
          </cell>
          <cell r="C155">
            <v>20</v>
          </cell>
          <cell r="D155" t="str">
            <v>M</v>
          </cell>
        </row>
        <row r="156">
          <cell r="A156">
            <v>7030100870</v>
          </cell>
          <cell r="B156" t="str">
            <v>CACAMBA ESTAC. P/ CARREG.MANUAL</v>
          </cell>
          <cell r="C156">
            <v>69.63</v>
          </cell>
          <cell r="D156" t="str">
            <v>M3</v>
          </cell>
        </row>
        <row r="157">
          <cell r="A157">
            <v>7030100880</v>
          </cell>
          <cell r="B157" t="str">
            <v>RETIRADA DE TAMPAS CHAPA ACO</v>
          </cell>
          <cell r="C157">
            <v>60.4</v>
          </cell>
          <cell r="D157" t="str">
            <v>M2</v>
          </cell>
        </row>
        <row r="158">
          <cell r="A158">
            <v>7030100890</v>
          </cell>
          <cell r="B158" t="str">
            <v>DEMOLICAO DE PISO CIMENTADO SOBRE LASTR</v>
          </cell>
          <cell r="C158">
            <v>19.63</v>
          </cell>
          <cell r="D158" t="str">
            <v>M2</v>
          </cell>
        </row>
        <row r="159">
          <cell r="A159">
            <v>7030100900</v>
          </cell>
          <cell r="B159" t="str">
            <v>CACAMBA ESTACIONARIA P/ RECEB. DE LODO</v>
          </cell>
          <cell r="C159">
            <v>4580.7</v>
          </cell>
          <cell r="D159" t="str">
            <v>UN</v>
          </cell>
        </row>
        <row r="160">
          <cell r="A160">
            <v>7030100910</v>
          </cell>
          <cell r="B160" t="str">
            <v>RETIRADA MAT LEITO FILTRANTE S/ REAPROV</v>
          </cell>
          <cell r="C160">
            <v>60.4</v>
          </cell>
          <cell r="D160" t="str">
            <v>M3</v>
          </cell>
        </row>
        <row r="161">
          <cell r="A161">
            <v>7030100920</v>
          </cell>
          <cell r="B161" t="str">
            <v>ANDAIME TUBULAR P/ESTRUTURAS CONCRETO</v>
          </cell>
          <cell r="C161">
            <v>65.72</v>
          </cell>
          <cell r="D161" t="str">
            <v>M2</v>
          </cell>
        </row>
        <row r="162">
          <cell r="A162">
            <v>7030100930</v>
          </cell>
          <cell r="B162" t="str">
            <v>MONTAGEM/DESMONTAGEM ANDAIME TUBULAR</v>
          </cell>
          <cell r="C162">
            <v>2.62</v>
          </cell>
          <cell r="D162" t="str">
            <v>M2</v>
          </cell>
        </row>
        <row r="163">
          <cell r="A163">
            <v>7030100940</v>
          </cell>
          <cell r="B163" t="str">
            <v>LOCACAO ANDAIME METALICO TUBULAR (MXMES)</v>
          </cell>
          <cell r="C163">
            <v>12.62</v>
          </cell>
          <cell r="D163" t="str">
            <v>UN</v>
          </cell>
        </row>
        <row r="164">
          <cell r="A164">
            <v>7030100950</v>
          </cell>
          <cell r="B164" t="str">
            <v>PLACAS INDICATIVAS EM ACRILICO</v>
          </cell>
          <cell r="C164">
            <v>325.76</v>
          </cell>
          <cell r="D164" t="str">
            <v>M2</v>
          </cell>
        </row>
        <row r="165">
          <cell r="A165">
            <v>7030100960</v>
          </cell>
          <cell r="B165" t="str">
            <v>RETIRADA DE GUARDA CORPO C REAPROVEITAM</v>
          </cell>
          <cell r="C165">
            <v>20.24</v>
          </cell>
          <cell r="D165" t="str">
            <v>M</v>
          </cell>
        </row>
        <row r="166">
          <cell r="A166">
            <v>7030200010</v>
          </cell>
          <cell r="B166" t="str">
            <v>REPARO DE REDE C/ TUBO PVC DN 50 C/ FORN</v>
          </cell>
          <cell r="C166">
            <v>47.83</v>
          </cell>
          <cell r="D166" t="str">
            <v>UN</v>
          </cell>
        </row>
        <row r="167">
          <cell r="A167">
            <v>7030200020</v>
          </cell>
          <cell r="B167" t="str">
            <v>REPARO DE REDE C/ TUBO PVC DN 75 C/ FORN</v>
          </cell>
          <cell r="C167">
            <v>94.99</v>
          </cell>
          <cell r="D167" t="str">
            <v>UN</v>
          </cell>
        </row>
        <row r="168">
          <cell r="A168">
            <v>7030200030</v>
          </cell>
          <cell r="B168" t="str">
            <v>REPARO DE REDE C/ TUBO PVC DN 100C/ FORN</v>
          </cell>
          <cell r="C168">
            <v>166.87</v>
          </cell>
          <cell r="D168" t="str">
            <v>UN</v>
          </cell>
        </row>
        <row r="169">
          <cell r="A169">
            <v>7030200040</v>
          </cell>
          <cell r="B169" t="str">
            <v>REPARO DE LIGACAO PREDIAL  AGUA COM FOR.</v>
          </cell>
          <cell r="C169">
            <v>15.88</v>
          </cell>
          <cell r="D169" t="str">
            <v>UN</v>
          </cell>
        </row>
        <row r="170">
          <cell r="A170">
            <v>7030200050</v>
          </cell>
          <cell r="B170" t="str">
            <v>REPARO REDE DREN TUBO CONCR DN 200 A 400</v>
          </cell>
          <cell r="C170">
            <v>154.22</v>
          </cell>
          <cell r="D170" t="str">
            <v>UN</v>
          </cell>
        </row>
        <row r="171">
          <cell r="A171">
            <v>7030200060</v>
          </cell>
          <cell r="B171" t="str">
            <v>REPARO EM REDES DE ESGOTO DN 100  C/ FOR</v>
          </cell>
          <cell r="C171">
            <v>57.52</v>
          </cell>
          <cell r="D171" t="str">
            <v>UN</v>
          </cell>
        </row>
        <row r="172">
          <cell r="A172">
            <v>7030200070</v>
          </cell>
          <cell r="B172" t="str">
            <v>FORN E FABRICACAO DE BALSA SOBRE TONEIS</v>
          </cell>
          <cell r="C172">
            <v>4624.4</v>
          </cell>
          <cell r="D172" t="str">
            <v>UN</v>
          </cell>
        </row>
        <row r="173">
          <cell r="A173">
            <v>7030200080</v>
          </cell>
          <cell r="B173" t="str">
            <v>FORN EXEC  PASSARELA MADEIRA - BEIRA RIO</v>
          </cell>
          <cell r="C173">
            <v>132.93</v>
          </cell>
          <cell r="D173" t="str">
            <v>M2</v>
          </cell>
        </row>
        <row r="174">
          <cell r="A174">
            <v>7039000001</v>
          </cell>
          <cell r="B174" t="str">
            <v>DESLOCAMENTO RETROESCAVADEIRA PRANCHA</v>
          </cell>
          <cell r="C174">
            <v>5.25</v>
          </cell>
          <cell r="D174" t="str">
            <v>KM</v>
          </cell>
        </row>
        <row r="175">
          <cell r="A175">
            <v>7039000002</v>
          </cell>
          <cell r="B175" t="str">
            <v>DESLOCAMENTO RETROESCAVADEIRA SOBRE RODA</v>
          </cell>
          <cell r="C175">
            <v>3.41</v>
          </cell>
          <cell r="D175" t="str">
            <v>KM</v>
          </cell>
        </row>
        <row r="176">
          <cell r="A176">
            <v>7039000003</v>
          </cell>
          <cell r="B176" t="str">
            <v>DESLOCAMENTO EQUIPE P/ EXECUCAO SERVICOS</v>
          </cell>
          <cell r="C176">
            <v>5.05</v>
          </cell>
          <cell r="D176" t="str">
            <v>KM</v>
          </cell>
        </row>
        <row r="177">
          <cell r="A177">
            <v>7039000004</v>
          </cell>
          <cell r="B177" t="str">
            <v>DEMOLICAO DE CAIXAS EEEB-A - CASTELO</v>
          </cell>
          <cell r="C177">
            <v>522.34</v>
          </cell>
          <cell r="D177" t="str">
            <v>UN</v>
          </cell>
        </row>
        <row r="178">
          <cell r="A178">
            <v>7039000005</v>
          </cell>
          <cell r="B178" t="str">
            <v>RETIRADA DE BARRILETE, BOMBAS E GRADES</v>
          </cell>
          <cell r="C178">
            <v>6888.36</v>
          </cell>
          <cell r="D178" t="str">
            <v>UN</v>
          </cell>
        </row>
        <row r="179">
          <cell r="A179">
            <v>7039000006</v>
          </cell>
          <cell r="B179" t="str">
            <v>RETIRADA DAS INSTALACOES HIDRAULICAS</v>
          </cell>
          <cell r="C179">
            <v>18968.26</v>
          </cell>
          <cell r="D179" t="str">
            <v>UN</v>
          </cell>
        </row>
        <row r="180">
          <cell r="A180">
            <v>7039000007</v>
          </cell>
          <cell r="B180" t="str">
            <v>DEMOLICAO DAS UNIDADES DA ETE-CASTELO</v>
          </cell>
          <cell r="C180">
            <v>65637.5</v>
          </cell>
          <cell r="D180" t="str">
            <v>UN</v>
          </cell>
        </row>
        <row r="181">
          <cell r="A181">
            <v>7039000008</v>
          </cell>
          <cell r="B181" t="str">
            <v>DEMOLIÇÃO DA ELEVATORIA</v>
          </cell>
          <cell r="C181">
            <v>6192.2</v>
          </cell>
          <cell r="D181" t="str">
            <v>UN</v>
          </cell>
        </row>
        <row r="182">
          <cell r="A182">
            <v>7039000009</v>
          </cell>
          <cell r="B182" t="str">
            <v>RETIRADA CAMARA DE SATURACAO-AMPL ETAV</v>
          </cell>
          <cell r="C182">
            <v>3525.8</v>
          </cell>
          <cell r="D182" t="str">
            <v>UN</v>
          </cell>
        </row>
        <row r="183">
          <cell r="A183">
            <v>7039000010</v>
          </cell>
          <cell r="B183" t="str">
            <v>RET TUBO FOFO DN 100 A 250MM ARGOLAS VV</v>
          </cell>
          <cell r="C183">
            <v>68.24</v>
          </cell>
          <cell r="D183" t="str">
            <v>M</v>
          </cell>
        </row>
        <row r="184">
          <cell r="A184">
            <v>7039000011</v>
          </cell>
          <cell r="B184" t="str">
            <v>DEMOLICAO ESCRIT RIO FUNDAO - AMPL ETA V</v>
          </cell>
          <cell r="C184">
            <v>6029.86</v>
          </cell>
          <cell r="D184" t="str">
            <v>UN</v>
          </cell>
        </row>
        <row r="185">
          <cell r="A185">
            <v>7039000012</v>
          </cell>
          <cell r="B185" t="str">
            <v>DEMOLICAO DEPOS MAT E LABOR - AMPL ETA V</v>
          </cell>
          <cell r="C185">
            <v>6029.86</v>
          </cell>
          <cell r="D185" t="str">
            <v>UN</v>
          </cell>
        </row>
        <row r="186">
          <cell r="A186">
            <v>7039000013</v>
          </cell>
          <cell r="B186" t="str">
            <v>DEMOLICAO OFIC ELETROMECAN - AMPL ETA V</v>
          </cell>
          <cell r="C186">
            <v>6029.86</v>
          </cell>
          <cell r="D186" t="str">
            <v>UN</v>
          </cell>
        </row>
        <row r="187">
          <cell r="A187">
            <v>7039000014</v>
          </cell>
          <cell r="B187" t="str">
            <v>DEMOLICAO ESTACIO E CHURRAS - AMPL ETA V</v>
          </cell>
          <cell r="C187">
            <v>3014.93</v>
          </cell>
          <cell r="D187" t="str">
            <v>UN</v>
          </cell>
        </row>
        <row r="188">
          <cell r="A188">
            <v>7039000015</v>
          </cell>
          <cell r="B188" t="str">
            <v>DEMOLICAO ELEVAT. FLOTACAO - AMPL ETA V</v>
          </cell>
          <cell r="C188">
            <v>6945.54</v>
          </cell>
          <cell r="D188" t="str">
            <v>UN</v>
          </cell>
        </row>
        <row r="189">
          <cell r="A189">
            <v>7039000016</v>
          </cell>
          <cell r="B189" t="str">
            <v>RETIRADA IMPERM PRFV TQ SUFATO-AMPL ETAV</v>
          </cell>
          <cell r="C189">
            <v>1671.6</v>
          </cell>
          <cell r="D189" t="str">
            <v>UN</v>
          </cell>
        </row>
        <row r="190">
          <cell r="A190">
            <v>7039000017</v>
          </cell>
          <cell r="B190" t="str">
            <v>CACAMBA ROLL ON ROLL OFF 30M³ - ETA V</v>
          </cell>
          <cell r="C190">
            <v>20821.35</v>
          </cell>
          <cell r="D190" t="str">
            <v>UN</v>
          </cell>
        </row>
        <row r="191">
          <cell r="A191">
            <v>7039000018</v>
          </cell>
          <cell r="B191" t="str">
            <v>RETIRADA DE POCO DE VISITA</v>
          </cell>
          <cell r="C191">
            <v>305.88</v>
          </cell>
          <cell r="D191" t="str">
            <v>UN</v>
          </cell>
        </row>
        <row r="192">
          <cell r="A192">
            <v>7039000019</v>
          </cell>
          <cell r="B192" t="str">
            <v>RETIRADA DE TUBOS E CONEXOES EM PVC</v>
          </cell>
          <cell r="C192">
            <v>1795.48</v>
          </cell>
          <cell r="D192" t="str">
            <v>UN</v>
          </cell>
        </row>
        <row r="193">
          <cell r="A193">
            <v>7039000020</v>
          </cell>
          <cell r="B193" t="str">
            <v>DEMOLICAO ELEVAT. SANTO ANTONIO - RNS</v>
          </cell>
          <cell r="C193">
            <v>6082.7</v>
          </cell>
          <cell r="D193" t="str">
            <v>UN</v>
          </cell>
        </row>
        <row r="194">
          <cell r="A194">
            <v>7039800010</v>
          </cell>
          <cell r="B194" t="str">
            <v>LIMP E TRAT DE FUNDACOES - OBRAS TERRA</v>
          </cell>
          <cell r="C194">
            <v>30</v>
          </cell>
          <cell r="D194" t="str">
            <v>UN</v>
          </cell>
        </row>
        <row r="195">
          <cell r="A195">
            <v>7039800020</v>
          </cell>
          <cell r="B195" t="str">
            <v>LIMP E TRAT DE FUNDACOES - ESTR CONCRETO</v>
          </cell>
          <cell r="C195">
            <v>119.99</v>
          </cell>
          <cell r="D195" t="str">
            <v>UN</v>
          </cell>
        </row>
        <row r="196">
          <cell r="A196">
            <v>7040100010</v>
          </cell>
          <cell r="B196" t="str">
            <v>ESCAVACAO MANUAL SOLO 1ªCAT PROF ATE 3M</v>
          </cell>
          <cell r="C196">
            <v>45.3</v>
          </cell>
          <cell r="D196" t="str">
            <v>M3</v>
          </cell>
        </row>
        <row r="197">
          <cell r="A197">
            <v>7040100020</v>
          </cell>
          <cell r="B197" t="str">
            <v>ESCAVACAO MANUAL SOLO 1ªCAT PROF ACI 3M</v>
          </cell>
          <cell r="C197">
            <v>52.1</v>
          </cell>
          <cell r="D197" t="str">
            <v>M3</v>
          </cell>
        </row>
        <row r="198">
          <cell r="A198">
            <v>7040100030</v>
          </cell>
          <cell r="B198" t="str">
            <v>ESCAVACAO MANUAL VALA ATE 1M SOLO MOLE</v>
          </cell>
          <cell r="C198">
            <v>106.91</v>
          </cell>
          <cell r="D198" t="str">
            <v>M3</v>
          </cell>
        </row>
        <row r="199">
          <cell r="A199">
            <v>7040100040</v>
          </cell>
          <cell r="B199" t="str">
            <v>ESCAVACAO MANUAL DE SOLO TURFOSO</v>
          </cell>
          <cell r="C199">
            <v>52.85</v>
          </cell>
          <cell r="D199" t="str">
            <v>M3</v>
          </cell>
        </row>
        <row r="200">
          <cell r="A200">
            <v>7040100050</v>
          </cell>
          <cell r="B200" t="str">
            <v>ESCAVACAO MANUAL SOLO 2ªCAT PROF ATE 3M</v>
          </cell>
          <cell r="C200">
            <v>66.44</v>
          </cell>
          <cell r="D200" t="str">
            <v>M3</v>
          </cell>
        </row>
        <row r="201">
          <cell r="A201">
            <v>7040100060</v>
          </cell>
          <cell r="B201" t="str">
            <v>ESCAVACAO MECAN SOLO 1ªCAT PROF ATE 3M</v>
          </cell>
          <cell r="C201">
            <v>9.65</v>
          </cell>
          <cell r="D201" t="str">
            <v>M3</v>
          </cell>
        </row>
        <row r="202">
          <cell r="A202">
            <v>7040100070</v>
          </cell>
          <cell r="B202" t="str">
            <v>ESCAVACAO MECAN SOLO 1ªCAT PROF ACI 3M</v>
          </cell>
          <cell r="C202">
            <v>12.42</v>
          </cell>
          <cell r="D202" t="str">
            <v>M3</v>
          </cell>
        </row>
        <row r="203">
          <cell r="A203">
            <v>7040100080</v>
          </cell>
          <cell r="B203" t="str">
            <v>ESCAVACAO MECANICA DE MATERIAL TURFOSO</v>
          </cell>
          <cell r="C203">
            <v>19.31</v>
          </cell>
          <cell r="D203" t="str">
            <v>M3</v>
          </cell>
        </row>
        <row r="204">
          <cell r="A204">
            <v>7040100090</v>
          </cell>
          <cell r="B204" t="str">
            <v>ESCAVACAO MECAN SOLO 2ªCAT PROF ATE 3M</v>
          </cell>
          <cell r="C204">
            <v>16.68</v>
          </cell>
          <cell r="D204" t="str">
            <v>M3</v>
          </cell>
        </row>
        <row r="205">
          <cell r="A205">
            <v>7040100100</v>
          </cell>
          <cell r="B205" t="str">
            <v>ESCAVACAO MECAN SOLO 2ªCAT PROF ACI 3M</v>
          </cell>
          <cell r="C205">
            <v>21.1</v>
          </cell>
          <cell r="D205" t="str">
            <v>M3</v>
          </cell>
        </row>
        <row r="206">
          <cell r="A206">
            <v>7040100110</v>
          </cell>
          <cell r="B206" t="str">
            <v>ESCAVACAO CAVA/VALA COM ARGAM EXPANSIVA</v>
          </cell>
          <cell r="C206">
            <v>1466.01</v>
          </cell>
          <cell r="D206" t="str">
            <v>M3</v>
          </cell>
        </row>
        <row r="207">
          <cell r="A207">
            <v>7040100120</v>
          </cell>
          <cell r="B207" t="str">
            <v>ESC ROCHA MACICO OU AFLORADA C/ ARG EXPA</v>
          </cell>
          <cell r="C207">
            <v>908.95</v>
          </cell>
          <cell r="D207" t="str">
            <v>M3</v>
          </cell>
        </row>
        <row r="208">
          <cell r="A208">
            <v>7040100130</v>
          </cell>
          <cell r="B208" t="str">
            <v>ESCAVACAO MEC EM ROCHA S/ USO EXPLOSIVOS</v>
          </cell>
          <cell r="C208">
            <v>964.01</v>
          </cell>
          <cell r="D208" t="str">
            <v>M3</v>
          </cell>
        </row>
        <row r="209">
          <cell r="A209">
            <v>7040100140</v>
          </cell>
          <cell r="B209" t="str">
            <v>ESCAVACAO EM CAVA C/ USO EXPLOSIVOS</v>
          </cell>
          <cell r="C209">
            <v>522.99</v>
          </cell>
          <cell r="D209" t="str">
            <v>M3</v>
          </cell>
        </row>
        <row r="210">
          <cell r="A210">
            <v>7040100150</v>
          </cell>
          <cell r="B210" t="str">
            <v>ESCAVACAO MEC E REMOCAO DE SOLOS MOLES</v>
          </cell>
          <cell r="C210">
            <v>21.14</v>
          </cell>
          <cell r="D210" t="str">
            <v>M3</v>
          </cell>
        </row>
        <row r="211">
          <cell r="A211">
            <v>7040100160</v>
          </cell>
          <cell r="B211" t="str">
            <v>REGULARIZACAO DO FUNDO DE VALA COM AREIA</v>
          </cell>
          <cell r="C211">
            <v>60.88</v>
          </cell>
          <cell r="D211" t="str">
            <v>M3</v>
          </cell>
        </row>
        <row r="212">
          <cell r="A212">
            <v>7040100170</v>
          </cell>
          <cell r="B212" t="str">
            <v>REGULARIZACAO DO FUNDO DAS CAVA C/ BRITA</v>
          </cell>
          <cell r="C212">
            <v>92.61</v>
          </cell>
          <cell r="D212" t="str">
            <v>M3</v>
          </cell>
        </row>
        <row r="213">
          <cell r="A213">
            <v>7040100180</v>
          </cell>
          <cell r="B213" t="str">
            <v>REGULARIZACAO DO FUNDO VALA</v>
          </cell>
          <cell r="C213">
            <v>7.55</v>
          </cell>
          <cell r="D213" t="str">
            <v>M3</v>
          </cell>
        </row>
        <row r="214">
          <cell r="A214">
            <v>7040100190</v>
          </cell>
          <cell r="B214" t="str">
            <v>REATERRO MAN SEM COMPACTACAO CONTROLADA</v>
          </cell>
          <cell r="C214">
            <v>7.55</v>
          </cell>
          <cell r="D214" t="str">
            <v>M3</v>
          </cell>
        </row>
        <row r="215">
          <cell r="A215">
            <v>7040100200</v>
          </cell>
          <cell r="B215" t="str">
            <v>REATERRO MEC SEM COMPACTACAO CONTROLADA</v>
          </cell>
          <cell r="C215">
            <v>3.18</v>
          </cell>
          <cell r="D215" t="str">
            <v>M3</v>
          </cell>
        </row>
        <row r="216">
          <cell r="A216">
            <v>7040100210</v>
          </cell>
          <cell r="B216" t="str">
            <v>REATERRO COM APILOAMENTO MANUAL</v>
          </cell>
          <cell r="C216">
            <v>52.85</v>
          </cell>
          <cell r="D216" t="str">
            <v>M3</v>
          </cell>
        </row>
        <row r="217">
          <cell r="A217">
            <v>7040100220</v>
          </cell>
          <cell r="B217" t="str">
            <v>REATERRO COM COMPACTACAO MECANICA</v>
          </cell>
          <cell r="C217">
            <v>18.85</v>
          </cell>
          <cell r="D217" t="str">
            <v>M3</v>
          </cell>
        </row>
        <row r="218">
          <cell r="A218">
            <v>7040100230</v>
          </cell>
          <cell r="B218" t="str">
            <v>REATERRO COM ADENSAMENTO HIDRAULICO</v>
          </cell>
          <cell r="C218">
            <v>18.59</v>
          </cell>
          <cell r="D218" t="str">
            <v>M3</v>
          </cell>
        </row>
        <row r="219">
          <cell r="A219">
            <v>7040100240</v>
          </cell>
          <cell r="B219" t="str">
            <v>ATERRO COM AREIA SEM COMPAC CONTROLADA</v>
          </cell>
          <cell r="C219">
            <v>58.62</v>
          </cell>
          <cell r="D219" t="str">
            <v>M3</v>
          </cell>
        </row>
        <row r="220">
          <cell r="A220">
            <v>7040100250</v>
          </cell>
          <cell r="B220" t="str">
            <v>ATERRO COM AREIA COM COMPAC MECANICA</v>
          </cell>
          <cell r="C220">
            <v>62.32</v>
          </cell>
          <cell r="D220" t="str">
            <v>M3</v>
          </cell>
        </row>
        <row r="221">
          <cell r="A221">
            <v>7040100260</v>
          </cell>
          <cell r="B221" t="str">
            <v>ATERRO COM AREIA COM ADENSAMENTO HIDR</v>
          </cell>
          <cell r="C221">
            <v>75.32</v>
          </cell>
          <cell r="D221" t="str">
            <v>M3</v>
          </cell>
        </row>
        <row r="222">
          <cell r="A222">
            <v>7040100270</v>
          </cell>
          <cell r="B222" t="str">
            <v>ATERRO COM ARGILA S/ COMPAC CONTROLADA</v>
          </cell>
          <cell r="C222">
            <v>41.91</v>
          </cell>
          <cell r="D222" t="str">
            <v>M3</v>
          </cell>
        </row>
        <row r="223">
          <cell r="A223">
            <v>7040100280</v>
          </cell>
          <cell r="B223" t="str">
            <v>ATERRO COM ARGILA C/ APILOAMENTO MANUAL</v>
          </cell>
          <cell r="C223">
            <v>96.66</v>
          </cell>
          <cell r="D223" t="str">
            <v>M3</v>
          </cell>
        </row>
        <row r="224">
          <cell r="A224">
            <v>7040100290</v>
          </cell>
          <cell r="B224" t="str">
            <v>ATERRO COM ARGILA C/ COMPAC MECANICA</v>
          </cell>
          <cell r="C224">
            <v>48.96</v>
          </cell>
          <cell r="D224" t="str">
            <v>M3</v>
          </cell>
        </row>
        <row r="225">
          <cell r="A225">
            <v>7040100300</v>
          </cell>
          <cell r="B225" t="str">
            <v>ATERRO COM ARGILA MECANIZADO 100% PN</v>
          </cell>
          <cell r="C225">
            <v>43.26</v>
          </cell>
          <cell r="D225" t="str">
            <v>M3</v>
          </cell>
        </row>
        <row r="226">
          <cell r="A226">
            <v>7040100310</v>
          </cell>
          <cell r="B226" t="str">
            <v>CORTE TERRENO NATURAL COM EQUIP MECANICO</v>
          </cell>
          <cell r="C226">
            <v>5.65</v>
          </cell>
          <cell r="D226" t="str">
            <v>M3</v>
          </cell>
        </row>
        <row r="227">
          <cell r="A227">
            <v>7040100320</v>
          </cell>
          <cell r="B227" t="str">
            <v>CORTE ATERRO COMPENS INCL COMPAC. 100%PN</v>
          </cell>
          <cell r="C227">
            <v>17.6</v>
          </cell>
          <cell r="D227" t="str">
            <v>M3</v>
          </cell>
        </row>
        <row r="228">
          <cell r="A228">
            <v>7040100330</v>
          </cell>
          <cell r="B228" t="str">
            <v>CORTE, CARGA, DESC E ESPALH MAT DIST 1,5</v>
          </cell>
          <cell r="C228">
            <v>10.95</v>
          </cell>
          <cell r="D228" t="str">
            <v>M3</v>
          </cell>
        </row>
        <row r="229">
          <cell r="A229">
            <v>7040100340</v>
          </cell>
          <cell r="B229" t="str">
            <v>CORTE E CARGA DE MATERIAL COM EQUIP MECA</v>
          </cell>
          <cell r="C229">
            <v>9.04</v>
          </cell>
          <cell r="D229" t="str">
            <v>M3</v>
          </cell>
        </row>
        <row r="230">
          <cell r="A230">
            <v>7040100350</v>
          </cell>
          <cell r="B230" t="str">
            <v>CARGA E DESCARGA QQ TIPO SOLO(BOTA FORA)</v>
          </cell>
          <cell r="C230">
            <v>2.48</v>
          </cell>
          <cell r="D230" t="str">
            <v>M3</v>
          </cell>
        </row>
        <row r="231">
          <cell r="A231">
            <v>7040100360</v>
          </cell>
          <cell r="B231" t="str">
            <v>CARGA E DESCARGA DE ROCHA (BOTA FORA)</v>
          </cell>
          <cell r="C231">
            <v>10.41</v>
          </cell>
          <cell r="D231" t="str">
            <v>M3</v>
          </cell>
        </row>
        <row r="232">
          <cell r="A232">
            <v>7040100370</v>
          </cell>
          <cell r="B232" t="str">
            <v>CARGA MAN E DESC DE ENTULHO EM CAMINHAO</v>
          </cell>
          <cell r="C232">
            <v>26.49</v>
          </cell>
          <cell r="D232" t="str">
            <v>M3</v>
          </cell>
        </row>
        <row r="233">
          <cell r="A233">
            <v>7040100380</v>
          </cell>
          <cell r="B233" t="str">
            <v>TRANSPORTE DE SOLOS PARA BOTA FORA</v>
          </cell>
          <cell r="C233">
            <v>0.78</v>
          </cell>
          <cell r="D233" t="str">
            <v>MK</v>
          </cell>
        </row>
        <row r="234">
          <cell r="A234">
            <v>7040100390</v>
          </cell>
          <cell r="B234" t="str">
            <v>TRANSPORTE DE MATERIAIS PARA ATERRO</v>
          </cell>
          <cell r="C234">
            <v>0.87</v>
          </cell>
          <cell r="D234" t="str">
            <v>MK</v>
          </cell>
        </row>
        <row r="235">
          <cell r="A235">
            <v>7040100400</v>
          </cell>
          <cell r="B235" t="str">
            <v>ESPALHAMENTO/REGUL DE MATERIAL ESCAVADO</v>
          </cell>
          <cell r="C235">
            <v>1.15</v>
          </cell>
          <cell r="D235" t="str">
            <v>M3</v>
          </cell>
        </row>
        <row r="236">
          <cell r="A236">
            <v>7040100410</v>
          </cell>
          <cell r="B236" t="str">
            <v>DRAGAGEM DE LAGOAS E VALAS</v>
          </cell>
          <cell r="C236">
            <v>12.67</v>
          </cell>
          <cell r="D236" t="str">
            <v>M3</v>
          </cell>
        </row>
        <row r="237">
          <cell r="A237">
            <v>7040100420</v>
          </cell>
          <cell r="B237" t="str">
            <v>BOTA-FORA DE MATERIAIS SEM USO CAMINHAO</v>
          </cell>
          <cell r="C237">
            <v>22.65</v>
          </cell>
          <cell r="D237" t="str">
            <v>M3</v>
          </cell>
        </row>
        <row r="238">
          <cell r="A238">
            <v>7040100430</v>
          </cell>
          <cell r="B238" t="str">
            <v>COMPAC MEC ATERRO ARGILOGO 100% PN</v>
          </cell>
          <cell r="C238">
            <v>6.64</v>
          </cell>
          <cell r="D238" t="str">
            <v>M3</v>
          </cell>
        </row>
        <row r="239">
          <cell r="A239">
            <v>7049800010</v>
          </cell>
          <cell r="B239" t="str">
            <v>ESCAVACAO COMUM</v>
          </cell>
          <cell r="C239">
            <v>12</v>
          </cell>
          <cell r="D239" t="str">
            <v>M3</v>
          </cell>
        </row>
        <row r="240">
          <cell r="A240">
            <v>7049800020</v>
          </cell>
          <cell r="B240" t="str">
            <v>ESCAVACAO EM ROCHA ALETRADA</v>
          </cell>
          <cell r="C240">
            <v>35.01</v>
          </cell>
          <cell r="D240" t="str">
            <v>M3</v>
          </cell>
        </row>
        <row r="241">
          <cell r="A241">
            <v>7049800030</v>
          </cell>
          <cell r="B241" t="str">
            <v>ESCAVACAO EM ROCHA SA A CEU ABERTO</v>
          </cell>
          <cell r="C241">
            <v>55.01</v>
          </cell>
          <cell r="D241" t="str">
            <v>M3</v>
          </cell>
        </row>
        <row r="242">
          <cell r="A242">
            <v>7049800040</v>
          </cell>
          <cell r="B242" t="str">
            <v>ESCAVACAO EM ROCHA SUBTERRANEA</v>
          </cell>
          <cell r="C242">
            <v>370</v>
          </cell>
          <cell r="D242" t="str">
            <v>M3</v>
          </cell>
        </row>
        <row r="243">
          <cell r="A243">
            <v>7049800050</v>
          </cell>
          <cell r="B243" t="str">
            <v>ATERRO COMPACTADO (BARRAGEM DE TERRA)</v>
          </cell>
          <cell r="C243">
            <v>19</v>
          </cell>
          <cell r="D243" t="str">
            <v>M3</v>
          </cell>
        </row>
        <row r="244">
          <cell r="A244">
            <v>7049800060</v>
          </cell>
          <cell r="B244" t="str">
            <v>TRANSICAO LANCADA - PROVENIENTE JAZIDA</v>
          </cell>
          <cell r="C244">
            <v>100.01</v>
          </cell>
          <cell r="D244" t="str">
            <v>M3</v>
          </cell>
        </row>
        <row r="245">
          <cell r="A245">
            <v>7049800070</v>
          </cell>
          <cell r="B245" t="str">
            <v>TRANSICAO COMPACTADA UNICA - PROCESSADA</v>
          </cell>
          <cell r="C245">
            <v>110</v>
          </cell>
          <cell r="D245" t="str">
            <v>M3</v>
          </cell>
        </row>
        <row r="246">
          <cell r="A246">
            <v>7049800080</v>
          </cell>
          <cell r="B246" t="str">
            <v>TRANSPORTES</v>
          </cell>
          <cell r="C246">
            <v>11.36</v>
          </cell>
          <cell r="D246" t="str">
            <v>M3</v>
          </cell>
        </row>
        <row r="247">
          <cell r="A247">
            <v>7049800090</v>
          </cell>
          <cell r="B247" t="str">
            <v>ESCAVACAO EM SOLO LANCADO</v>
          </cell>
          <cell r="C247">
            <v>12</v>
          </cell>
          <cell r="D247" t="str">
            <v>M3</v>
          </cell>
        </row>
        <row r="248">
          <cell r="A248">
            <v>7049800100</v>
          </cell>
          <cell r="B248" t="str">
            <v>ESCAVACAO EM SOLO COMPACTADO</v>
          </cell>
          <cell r="C248">
            <v>16</v>
          </cell>
          <cell r="D248" t="str">
            <v>M3</v>
          </cell>
        </row>
        <row r="249">
          <cell r="A249">
            <v>7049800110</v>
          </cell>
          <cell r="B249" t="str">
            <v>LIMPEZA E TRATAMENTO DE FUNDACAO</v>
          </cell>
          <cell r="C249">
            <v>30</v>
          </cell>
          <cell r="D249" t="str">
            <v>M3</v>
          </cell>
        </row>
        <row r="250">
          <cell r="A250">
            <v>7049800120</v>
          </cell>
          <cell r="B250" t="str">
            <v>CUT-OFF DAS BARRAGENS</v>
          </cell>
          <cell r="C250">
            <v>66.99</v>
          </cell>
          <cell r="D250" t="str">
            <v>M3</v>
          </cell>
        </row>
        <row r="251">
          <cell r="A251">
            <v>7049800130</v>
          </cell>
          <cell r="B251" t="str">
            <v>NUCLEO DE ARGILA (BARRAGEM ENROCAMENTO)</v>
          </cell>
          <cell r="C251">
            <v>28</v>
          </cell>
          <cell r="D251" t="str">
            <v>M3</v>
          </cell>
        </row>
        <row r="252">
          <cell r="A252">
            <v>7050100010</v>
          </cell>
          <cell r="B252" t="str">
            <v>ESCORAMENTO METALICO TIPO GAIOLA</v>
          </cell>
          <cell r="C252">
            <v>10.95</v>
          </cell>
          <cell r="D252" t="str">
            <v>M2</v>
          </cell>
        </row>
        <row r="253">
          <cell r="A253">
            <v>7050100020</v>
          </cell>
          <cell r="B253" t="str">
            <v>ESCORAMENTO VALAS COM PRANCHA METALICA</v>
          </cell>
          <cell r="C253">
            <v>34.48</v>
          </cell>
          <cell r="D253" t="str">
            <v>M2</v>
          </cell>
        </row>
        <row r="254">
          <cell r="A254">
            <v>7050100030</v>
          </cell>
          <cell r="B254" t="str">
            <v>ESCORAMENTO CAVAS COM PRANCHA METALICA</v>
          </cell>
          <cell r="C254">
            <v>68.58</v>
          </cell>
          <cell r="D254" t="str">
            <v>M2</v>
          </cell>
        </row>
        <row r="255">
          <cell r="A255">
            <v>7050100040</v>
          </cell>
          <cell r="B255" t="str">
            <v>ENROCAMENTO COM PEDRA DE MAO</v>
          </cell>
          <cell r="C255">
            <v>150.2</v>
          </cell>
          <cell r="D255" t="str">
            <v>M3</v>
          </cell>
        </row>
        <row r="256">
          <cell r="A256">
            <v>7050100050</v>
          </cell>
          <cell r="B256" t="str">
            <v>ENSECADEIRA COM SACOS DE AREIA</v>
          </cell>
          <cell r="C256">
            <v>144.66</v>
          </cell>
          <cell r="D256" t="str">
            <v>M3</v>
          </cell>
        </row>
        <row r="257">
          <cell r="A257">
            <v>7050100060</v>
          </cell>
          <cell r="B257" t="str">
            <v>ENSECADEIRA SACOS E SOLO LOCAL</v>
          </cell>
          <cell r="C257">
            <v>67.93</v>
          </cell>
          <cell r="D257" t="str">
            <v>M3</v>
          </cell>
        </row>
        <row r="258">
          <cell r="A258">
            <v>7050100070</v>
          </cell>
          <cell r="B258" t="str">
            <v>ENSECADEIRA COM PRANCHAS DE MADEIRA</v>
          </cell>
          <cell r="C258">
            <v>46.13</v>
          </cell>
          <cell r="D258" t="str">
            <v>M2</v>
          </cell>
        </row>
        <row r="259">
          <cell r="A259">
            <v>7050100080</v>
          </cell>
          <cell r="B259" t="str">
            <v>DAMAS EM SOLO CIMENTO 6:1 (ESTRUTURANTE)</v>
          </cell>
          <cell r="C259">
            <v>255.57</v>
          </cell>
          <cell r="D259" t="str">
            <v>M3</v>
          </cell>
        </row>
        <row r="260">
          <cell r="A260">
            <v>7050100090</v>
          </cell>
          <cell r="B260" t="str">
            <v>DAMAS EM SOLO CIMENTO 12:1</v>
          </cell>
          <cell r="C260">
            <v>200.73</v>
          </cell>
          <cell r="D260" t="str">
            <v>M3</v>
          </cell>
        </row>
        <row r="261">
          <cell r="A261">
            <v>7050100100</v>
          </cell>
          <cell r="B261" t="str">
            <v>DAMAS CONTENCAO MADEIRA</v>
          </cell>
          <cell r="C261">
            <v>33.95</v>
          </cell>
          <cell r="D261" t="str">
            <v>M</v>
          </cell>
        </row>
        <row r="262">
          <cell r="A262">
            <v>7050100110</v>
          </cell>
          <cell r="B262" t="str">
            <v>MURO DE ARRIMO EM CONCRETO CICLOPICO</v>
          </cell>
          <cell r="C262">
            <v>623.72</v>
          </cell>
          <cell r="D262" t="str">
            <v>M3</v>
          </cell>
        </row>
        <row r="263">
          <cell r="A263">
            <v>7050100120</v>
          </cell>
          <cell r="B263" t="str">
            <v>GABIAO TIPO COLCHAO H=30CM MALHA 6X8CM</v>
          </cell>
          <cell r="C263">
            <v>229.11</v>
          </cell>
          <cell r="D263" t="str">
            <v>M2</v>
          </cell>
        </row>
        <row r="264">
          <cell r="A264">
            <v>7050100130</v>
          </cell>
          <cell r="B264" t="str">
            <v>GABIAO TIPO CAIXA H=1,00M MALHA 8X10CM</v>
          </cell>
          <cell r="C264">
            <v>592.93</v>
          </cell>
          <cell r="D264" t="str">
            <v>M3</v>
          </cell>
        </row>
        <row r="265">
          <cell r="A265">
            <v>7050100140</v>
          </cell>
          <cell r="B265" t="str">
            <v>RIP-RAP EM PLACAS CONCRETO ARMADO E=5CM</v>
          </cell>
          <cell r="C265">
            <v>132.43</v>
          </cell>
          <cell r="D265" t="str">
            <v>M2</v>
          </cell>
        </row>
        <row r="266">
          <cell r="A266">
            <v>7050100150</v>
          </cell>
          <cell r="B266" t="str">
            <v>INJECAO DE SOLO-CIMENTO 10:1</v>
          </cell>
          <cell r="C266">
            <v>676.45</v>
          </cell>
          <cell r="D266" t="str">
            <v>M3</v>
          </cell>
        </row>
        <row r="267">
          <cell r="A267">
            <v>7050100160</v>
          </cell>
          <cell r="B267" t="str">
            <v>SOLO CIMENTO 1:6 ENSACADO</v>
          </cell>
          <cell r="C267">
            <v>443.05</v>
          </cell>
          <cell r="D267" t="str">
            <v>M3</v>
          </cell>
        </row>
        <row r="268">
          <cell r="A268">
            <v>7059000001</v>
          </cell>
          <cell r="B268" t="str">
            <v>ENROCAMENTO COM PEDRA DE MAO S/F</v>
          </cell>
          <cell r="C268">
            <v>60.4</v>
          </cell>
          <cell r="D268" t="str">
            <v>M3</v>
          </cell>
        </row>
        <row r="269">
          <cell r="A269">
            <v>7059800010</v>
          </cell>
          <cell r="B269" t="str">
            <v>ENSECADEIRAS SOLO LANCADO</v>
          </cell>
          <cell r="C269">
            <v>55.01</v>
          </cell>
          <cell r="D269" t="str">
            <v>M3</v>
          </cell>
        </row>
        <row r="270">
          <cell r="A270">
            <v>7059800020</v>
          </cell>
          <cell r="B270" t="str">
            <v>ENSECADEIRAS SOLO COMPACTADO</v>
          </cell>
          <cell r="C270">
            <v>65</v>
          </cell>
          <cell r="D270" t="str">
            <v>M3</v>
          </cell>
        </row>
        <row r="271">
          <cell r="A271">
            <v>7059800030</v>
          </cell>
          <cell r="B271" t="str">
            <v>ENROCAMENTO 100% PROVENIENTE DE JAZIDA</v>
          </cell>
          <cell r="C271">
            <v>0</v>
          </cell>
          <cell r="D271" t="str">
            <v>M3</v>
          </cell>
        </row>
        <row r="272">
          <cell r="A272">
            <v>7059800040</v>
          </cell>
          <cell r="B272" t="str">
            <v>REVESTIMENTO DA CRISTA (TRANSICAO UNICA)</v>
          </cell>
          <cell r="C272">
            <v>110</v>
          </cell>
          <cell r="D272" t="str">
            <v>M3</v>
          </cell>
        </row>
        <row r="273">
          <cell r="A273">
            <v>7059800050</v>
          </cell>
          <cell r="B273" t="str">
            <v>TRANSICAO FINA (T1)</v>
          </cell>
          <cell r="C273">
            <v>119.99</v>
          </cell>
          <cell r="D273" t="str">
            <v>M3</v>
          </cell>
        </row>
        <row r="274">
          <cell r="A274">
            <v>7059800060</v>
          </cell>
          <cell r="B274" t="str">
            <v>TRANSICAO GROSSA (T2)</v>
          </cell>
          <cell r="C274">
            <v>110</v>
          </cell>
          <cell r="D274" t="str">
            <v>M3</v>
          </cell>
        </row>
        <row r="275">
          <cell r="A275">
            <v>7059800070</v>
          </cell>
          <cell r="B275" t="str">
            <v>TRANSICAO UNICA (TU)</v>
          </cell>
          <cell r="C275">
            <v>110</v>
          </cell>
          <cell r="D275" t="str">
            <v>M3</v>
          </cell>
        </row>
        <row r="276">
          <cell r="A276">
            <v>7059800080</v>
          </cell>
          <cell r="B276" t="str">
            <v>FILTROS (F1)</v>
          </cell>
          <cell r="C276">
            <v>105</v>
          </cell>
          <cell r="D276" t="str">
            <v>M3</v>
          </cell>
        </row>
        <row r="277">
          <cell r="A277">
            <v>7059800090</v>
          </cell>
          <cell r="B277" t="str">
            <v>TALUDE DE MONTANTE E DRENO DE PE-RIP-RAP</v>
          </cell>
          <cell r="C277">
            <v>70</v>
          </cell>
          <cell r="D277" t="str">
            <v>M3</v>
          </cell>
        </row>
        <row r="278">
          <cell r="A278">
            <v>7059800100</v>
          </cell>
          <cell r="B278" t="str">
            <v>DRENO DE PE (RIP-RAP NA BARRAGEM TERRA)</v>
          </cell>
          <cell r="C278">
            <v>60</v>
          </cell>
          <cell r="D278" t="str">
            <v>M3</v>
          </cell>
        </row>
        <row r="279">
          <cell r="A279">
            <v>7059800110</v>
          </cell>
          <cell r="B279" t="str">
            <v>TALUDE DE JUSANTE (GRAMA BARRAGEM TERRA)</v>
          </cell>
          <cell r="C279">
            <v>11</v>
          </cell>
          <cell r="D279" t="str">
            <v>M3</v>
          </cell>
        </row>
        <row r="280">
          <cell r="A280">
            <v>7059800120</v>
          </cell>
          <cell r="B280" t="str">
            <v>CORTINA DE INJEÇÕES</v>
          </cell>
          <cell r="C280">
            <v>300</v>
          </cell>
          <cell r="D280" t="str">
            <v>M</v>
          </cell>
        </row>
        <row r="281">
          <cell r="A281">
            <v>7059800140</v>
          </cell>
          <cell r="B281" t="str">
            <v>ENROCAMENTO COMPACTADO DRENO DE PE</v>
          </cell>
          <cell r="C281">
            <v>65</v>
          </cell>
          <cell r="D281" t="str">
            <v>M3</v>
          </cell>
        </row>
        <row r="282">
          <cell r="A282">
            <v>7059800150</v>
          </cell>
          <cell r="B282" t="str">
            <v>ENROCAMENTO (ESPALDAR)</v>
          </cell>
          <cell r="C282">
            <v>66.99</v>
          </cell>
          <cell r="D282" t="str">
            <v>M3</v>
          </cell>
        </row>
        <row r="283">
          <cell r="A283">
            <v>7060100010</v>
          </cell>
          <cell r="B283" t="str">
            <v>ESGOT C/ AUX DE CJ MOTO-BOMBA ATE 10M3/H</v>
          </cell>
          <cell r="C283">
            <v>7.23</v>
          </cell>
          <cell r="D283" t="str">
            <v>HRS</v>
          </cell>
        </row>
        <row r="284">
          <cell r="A284">
            <v>7060100020</v>
          </cell>
          <cell r="B284" t="str">
            <v>ESGOT C/ AUX DE CJ MOTO-BOMBA ACI 10M3/H</v>
          </cell>
          <cell r="C284">
            <v>11.46</v>
          </cell>
          <cell r="D284" t="str">
            <v>HRS</v>
          </cell>
        </row>
        <row r="285">
          <cell r="A285">
            <v>7060100030</v>
          </cell>
          <cell r="B285" t="str">
            <v>REBAI LENCOL FREATICO C/ PONT FILTRANTES</v>
          </cell>
          <cell r="C285">
            <v>4219.14</v>
          </cell>
          <cell r="D285" t="str">
            <v>UN</v>
          </cell>
        </row>
        <row r="286">
          <cell r="A286">
            <v>7060100040</v>
          </cell>
          <cell r="B286" t="str">
            <v>REBAI LENCOL FREATICO C/ PONT FILTRANTES</v>
          </cell>
          <cell r="C286">
            <v>17.99</v>
          </cell>
          <cell r="D286" t="str">
            <v>M</v>
          </cell>
        </row>
        <row r="287">
          <cell r="A287">
            <v>7070100010</v>
          </cell>
          <cell r="B287" t="str">
            <v>LASTRO DE AREIA MEDIA LAVADA</v>
          </cell>
          <cell r="C287">
            <v>85.26</v>
          </cell>
          <cell r="D287" t="str">
            <v>M3</v>
          </cell>
        </row>
        <row r="288">
          <cell r="A288">
            <v>7070100020</v>
          </cell>
          <cell r="B288" t="str">
            <v>LASTRO DE PO DE PEDRA</v>
          </cell>
          <cell r="C288">
            <v>87.53</v>
          </cell>
          <cell r="D288" t="str">
            <v>M3</v>
          </cell>
        </row>
        <row r="289">
          <cell r="A289">
            <v>7070100030</v>
          </cell>
          <cell r="B289" t="str">
            <v>LASTRO DE BRITA "0"</v>
          </cell>
          <cell r="C289">
            <v>121.61</v>
          </cell>
          <cell r="D289" t="str">
            <v>M3</v>
          </cell>
        </row>
        <row r="290">
          <cell r="A290">
            <v>7070100040</v>
          </cell>
          <cell r="B290" t="str">
            <v>LASTRO DE BRITA "1"</v>
          </cell>
          <cell r="C290">
            <v>100.16</v>
          </cell>
          <cell r="D290" t="str">
            <v>M3</v>
          </cell>
        </row>
        <row r="291">
          <cell r="A291">
            <v>7070100050</v>
          </cell>
          <cell r="B291" t="str">
            <v>LASTRO DE BRITA "2"</v>
          </cell>
          <cell r="C291">
            <v>100.16</v>
          </cell>
          <cell r="D291" t="str">
            <v>M3</v>
          </cell>
        </row>
        <row r="292">
          <cell r="A292">
            <v>7070100060</v>
          </cell>
          <cell r="B292" t="str">
            <v>LASTRO DE BRITA 3 A 4</v>
          </cell>
          <cell r="C292">
            <v>103.69</v>
          </cell>
          <cell r="D292" t="str">
            <v>M3</v>
          </cell>
        </row>
        <row r="293">
          <cell r="A293">
            <v>7070100070</v>
          </cell>
          <cell r="B293" t="str">
            <v>LASTRO DE PEDRA DE MAO</v>
          </cell>
          <cell r="C293">
            <v>115.92</v>
          </cell>
          <cell r="D293" t="str">
            <v>M3</v>
          </cell>
        </row>
        <row r="294">
          <cell r="A294">
            <v>7070100080</v>
          </cell>
          <cell r="B294" t="str">
            <v>TIJOLO CERAMICO PARA LEITO DE SECAGEM</v>
          </cell>
          <cell r="C294">
            <v>83.21</v>
          </cell>
          <cell r="D294" t="str">
            <v>M2</v>
          </cell>
        </row>
        <row r="295">
          <cell r="A295">
            <v>7070100090</v>
          </cell>
          <cell r="B295" t="str">
            <v>LASTRO DE CONCRETO MAGRO</v>
          </cell>
          <cell r="C295">
            <v>434.82</v>
          </cell>
          <cell r="D295" t="str">
            <v>M3</v>
          </cell>
        </row>
        <row r="296">
          <cell r="A296">
            <v>7070100100</v>
          </cell>
          <cell r="B296" t="str">
            <v>FORMA PLANA METALICA ESCO/DESF/CIMB</v>
          </cell>
          <cell r="C296">
            <v>113.65</v>
          </cell>
          <cell r="D296" t="str">
            <v>M2</v>
          </cell>
        </row>
        <row r="297">
          <cell r="A297">
            <v>7070100110</v>
          </cell>
          <cell r="B297" t="str">
            <v>FORMA CURVA METALICA ESCO/DESF/CIMB</v>
          </cell>
          <cell r="C297">
            <v>131.65</v>
          </cell>
          <cell r="D297" t="str">
            <v>M2</v>
          </cell>
        </row>
        <row r="298">
          <cell r="A298">
            <v>7070100120</v>
          </cell>
          <cell r="B298" t="str">
            <v>FORMA PLANA DE MADEIRA - PILAR/VIGA/PARE</v>
          </cell>
          <cell r="C298">
            <v>78.28</v>
          </cell>
          <cell r="D298" t="str">
            <v>M2</v>
          </cell>
        </row>
        <row r="299">
          <cell r="A299">
            <v>7070100130</v>
          </cell>
          <cell r="B299" t="str">
            <v>FORMA CURVA MADEIRA - PILAR/VIGA/PAREDE</v>
          </cell>
          <cell r="C299">
            <v>102.84</v>
          </cell>
          <cell r="D299" t="str">
            <v>M2</v>
          </cell>
        </row>
        <row r="300">
          <cell r="A300">
            <v>7070100140</v>
          </cell>
          <cell r="B300" t="str">
            <v>FORMA PLANA CHAPA 12MM-VIGA/PILAR/PAREDE</v>
          </cell>
          <cell r="C300">
            <v>96.83</v>
          </cell>
          <cell r="D300" t="str">
            <v>M2</v>
          </cell>
        </row>
        <row r="301">
          <cell r="A301">
            <v>7070100150</v>
          </cell>
          <cell r="B301" t="str">
            <v>FORMA PLANA CHAPA 12MM-LAJE</v>
          </cell>
          <cell r="C301">
            <v>53.84</v>
          </cell>
          <cell r="D301" t="str">
            <v>M2</v>
          </cell>
        </row>
        <row r="302">
          <cell r="A302">
            <v>7070100160</v>
          </cell>
          <cell r="B302" t="str">
            <v>FORMA CURVA CHAPA COMPENSADA PLAST 12MM</v>
          </cell>
          <cell r="C302">
            <v>121.72</v>
          </cell>
          <cell r="D302" t="str">
            <v>M2</v>
          </cell>
        </row>
        <row r="303">
          <cell r="A303">
            <v>7070100170</v>
          </cell>
          <cell r="B303" t="str">
            <v>CIMBRAMENTO DE MADEIRA PARA EDIFICACOES</v>
          </cell>
          <cell r="C303">
            <v>25.89</v>
          </cell>
          <cell r="D303" t="str">
            <v>M3</v>
          </cell>
        </row>
        <row r="304">
          <cell r="A304">
            <v>7070100180</v>
          </cell>
          <cell r="B304" t="str">
            <v>TAMPONAMENTO DE FURO DE FORMA METALICA</v>
          </cell>
          <cell r="C304">
            <v>13.86</v>
          </cell>
          <cell r="D304" t="str">
            <v>M2</v>
          </cell>
        </row>
        <row r="305">
          <cell r="A305">
            <v>7070100190</v>
          </cell>
          <cell r="B305" t="str">
            <v>ARMADURA CA-25</v>
          </cell>
          <cell r="C305">
            <v>9.49</v>
          </cell>
          <cell r="D305" t="str">
            <v>KG</v>
          </cell>
        </row>
        <row r="306">
          <cell r="A306">
            <v>7070100200</v>
          </cell>
          <cell r="B306" t="str">
            <v>ARMADURA CA-50</v>
          </cell>
          <cell r="C306">
            <v>9.19</v>
          </cell>
          <cell r="D306" t="str">
            <v>KG</v>
          </cell>
        </row>
        <row r="307">
          <cell r="A307">
            <v>7070100210</v>
          </cell>
          <cell r="B307" t="str">
            <v>ARMADURA CA-60</v>
          </cell>
          <cell r="C307">
            <v>9.69</v>
          </cell>
          <cell r="D307" t="str">
            <v>KG</v>
          </cell>
        </row>
        <row r="308">
          <cell r="A308">
            <v>7070100220</v>
          </cell>
          <cell r="B308" t="str">
            <v>CONCRETO FCK 100 KG/CM2, VIRADO NA OBRA</v>
          </cell>
          <cell r="C308">
            <v>434.82</v>
          </cell>
          <cell r="D308" t="str">
            <v>M3</v>
          </cell>
        </row>
        <row r="309">
          <cell r="A309">
            <v>7070100230</v>
          </cell>
          <cell r="B309" t="str">
            <v>CONCRETO FCK 150 KG/CM2, VIRADO NA OBRA</v>
          </cell>
          <cell r="C309">
            <v>497.73</v>
          </cell>
          <cell r="D309" t="str">
            <v>M3</v>
          </cell>
        </row>
        <row r="310">
          <cell r="A310">
            <v>7070100240</v>
          </cell>
          <cell r="B310" t="str">
            <v>CONCRETO FCK 200 KG/CM2, VIRADO NA OBRA</v>
          </cell>
          <cell r="C310">
            <v>503.85</v>
          </cell>
          <cell r="D310" t="str">
            <v>M3</v>
          </cell>
        </row>
        <row r="311">
          <cell r="A311">
            <v>7070100250</v>
          </cell>
          <cell r="B311" t="str">
            <v>CONCRETO FCK 250 KG/CM2, VIRADO NA OBRA</v>
          </cell>
          <cell r="C311">
            <v>515.7</v>
          </cell>
          <cell r="D311" t="str">
            <v>M3</v>
          </cell>
        </row>
        <row r="312">
          <cell r="A312">
            <v>7070100260</v>
          </cell>
          <cell r="B312" t="str">
            <v>CONCRETO USINADO FCK 150 KG/CM2</v>
          </cell>
          <cell r="C312">
            <v>413</v>
          </cell>
          <cell r="D312" t="str">
            <v>M3</v>
          </cell>
        </row>
        <row r="313">
          <cell r="A313">
            <v>7070100270</v>
          </cell>
          <cell r="B313" t="str">
            <v>CONCRETO USINADO FCK 200 KG/CM2</v>
          </cell>
          <cell r="C313">
            <v>446.76</v>
          </cell>
          <cell r="D313" t="str">
            <v>M3</v>
          </cell>
        </row>
        <row r="314">
          <cell r="A314">
            <v>7070100280</v>
          </cell>
          <cell r="B314" t="str">
            <v>CONCRETO USINADO FCK 250 KG/CM2</v>
          </cell>
          <cell r="C314">
            <v>458.9</v>
          </cell>
          <cell r="D314" t="str">
            <v>M3</v>
          </cell>
        </row>
        <row r="315">
          <cell r="A315">
            <v>7070100290</v>
          </cell>
          <cell r="B315" t="str">
            <v>CONCRETO USINADO FCK 300 KG/CM2</v>
          </cell>
          <cell r="C315">
            <v>473.35</v>
          </cell>
          <cell r="D315" t="str">
            <v>M3</v>
          </cell>
        </row>
        <row r="316">
          <cell r="A316">
            <v>7070100300</v>
          </cell>
          <cell r="B316" t="str">
            <v>CONCRETO USINADO FCK 350 KG/CM2</v>
          </cell>
          <cell r="C316">
            <v>487.86</v>
          </cell>
          <cell r="D316" t="str">
            <v>M3</v>
          </cell>
        </row>
        <row r="317">
          <cell r="A317">
            <v>7070100310</v>
          </cell>
          <cell r="B317" t="str">
            <v>CONCRETO USINADO FCK 400 KG/CM2</v>
          </cell>
          <cell r="C317">
            <v>503.66</v>
          </cell>
          <cell r="D317" t="str">
            <v>M3</v>
          </cell>
        </row>
        <row r="318">
          <cell r="A318">
            <v>7070100320</v>
          </cell>
          <cell r="B318" t="str">
            <v>CONCRETO USINADO FCK 200 KG/CM2 BOMBEADO</v>
          </cell>
          <cell r="C318">
            <v>375.59</v>
          </cell>
          <cell r="D318" t="str">
            <v>M3</v>
          </cell>
        </row>
        <row r="319">
          <cell r="A319">
            <v>7070100330</v>
          </cell>
          <cell r="B319" t="str">
            <v>CONCRETO USINADO FCK 250 KG/CM2 BOMBEADO</v>
          </cell>
          <cell r="C319">
            <v>390.92</v>
          </cell>
          <cell r="D319" t="str">
            <v>M3</v>
          </cell>
        </row>
        <row r="320">
          <cell r="A320">
            <v>7070100340</v>
          </cell>
          <cell r="B320" t="str">
            <v>CONCRETO USINADO FCK 300 KG/CM2 BOMBEADO</v>
          </cell>
          <cell r="C320">
            <v>403.71</v>
          </cell>
          <cell r="D320" t="str">
            <v>M3</v>
          </cell>
        </row>
        <row r="321">
          <cell r="A321">
            <v>7070100350</v>
          </cell>
          <cell r="B321" t="str">
            <v>CONCRETO USINADO FCK 350 KG/CM2 BOMBEADO</v>
          </cell>
          <cell r="C321">
            <v>417.78</v>
          </cell>
          <cell r="D321" t="str">
            <v>M3</v>
          </cell>
        </row>
        <row r="322">
          <cell r="A322">
            <v>7070100360</v>
          </cell>
          <cell r="B322" t="str">
            <v>CONCRETO USINADO FCK 400 KG/CM2 BOMBEADO</v>
          </cell>
          <cell r="C322">
            <v>433.12</v>
          </cell>
          <cell r="D322" t="str">
            <v>M3</v>
          </cell>
        </row>
        <row r="323">
          <cell r="A323">
            <v>7070100370</v>
          </cell>
          <cell r="B323" t="str">
            <v>CONCRETO CICLOPICO</v>
          </cell>
          <cell r="C323">
            <v>402.57</v>
          </cell>
          <cell r="D323" t="str">
            <v>M3</v>
          </cell>
        </row>
        <row r="324">
          <cell r="A324">
            <v>7070100380</v>
          </cell>
          <cell r="B324" t="str">
            <v>LAJE PRE-MOLDADA PARA FORRO SIMPLES</v>
          </cell>
          <cell r="C324">
            <v>77.82</v>
          </cell>
          <cell r="D324" t="str">
            <v>M2</v>
          </cell>
        </row>
        <row r="325">
          <cell r="A325">
            <v>7070100390</v>
          </cell>
          <cell r="B325" t="str">
            <v>LAJE PRE-MOLDADA SOBRECARGA 300KG/M2</v>
          </cell>
          <cell r="C325">
            <v>89.99</v>
          </cell>
          <cell r="D325" t="str">
            <v>M2</v>
          </cell>
        </row>
        <row r="326">
          <cell r="A326">
            <v>7070100400</v>
          </cell>
          <cell r="B326" t="str">
            <v>CRAVACAO DE ESTACAS COM TRILHO TR-57</v>
          </cell>
          <cell r="C326">
            <v>480.97</v>
          </cell>
          <cell r="D326" t="str">
            <v>M</v>
          </cell>
        </row>
        <row r="327">
          <cell r="A327">
            <v>7070100410</v>
          </cell>
          <cell r="B327" t="str">
            <v>CRAVACAO DE ESTACAS COM TRILHO TR-68</v>
          </cell>
          <cell r="C327">
            <v>480.97</v>
          </cell>
          <cell r="D327" t="str">
            <v>M</v>
          </cell>
        </row>
        <row r="328">
          <cell r="A328">
            <v>7070100420</v>
          </cell>
          <cell r="B328" t="str">
            <v>CRAVACAO DE ESTACA CONC DN 180MM 35 TON</v>
          </cell>
          <cell r="C328">
            <v>141.96</v>
          </cell>
          <cell r="D328" t="str">
            <v>M</v>
          </cell>
        </row>
        <row r="329">
          <cell r="A329">
            <v>7070100430</v>
          </cell>
          <cell r="B329" t="str">
            <v>CRAVACAO DE ESTACA CONC DN 230MM 55 TON</v>
          </cell>
          <cell r="C329">
            <v>172.17</v>
          </cell>
          <cell r="D329" t="str">
            <v>M</v>
          </cell>
        </row>
        <row r="330">
          <cell r="A330">
            <v>7070100440</v>
          </cell>
          <cell r="B330" t="str">
            <v>CRAVACAO ESTACA EUCALIPTO TRATADO 0,15M</v>
          </cell>
          <cell r="C330">
            <v>46.62</v>
          </cell>
          <cell r="D330" t="str">
            <v>M</v>
          </cell>
        </row>
        <row r="331">
          <cell r="A331">
            <v>7070100450</v>
          </cell>
          <cell r="B331" t="str">
            <v>CRAV ESTACA PERFIL "I" BITOLA W 150X13</v>
          </cell>
          <cell r="C331">
            <v>137.13</v>
          </cell>
          <cell r="D331" t="str">
            <v>M</v>
          </cell>
        </row>
        <row r="332">
          <cell r="A332">
            <v>7070100460</v>
          </cell>
          <cell r="B332" t="str">
            <v>CRAV ESTACA PERFIL "I" BITOLA W 200X35,9</v>
          </cell>
          <cell r="C332">
            <v>261.42</v>
          </cell>
          <cell r="D332" t="str">
            <v>M</v>
          </cell>
        </row>
        <row r="333">
          <cell r="A333">
            <v>7070100470</v>
          </cell>
          <cell r="B333" t="str">
            <v>CRAV ESTACA PERFIL "I" BITOLA W 200X46,1</v>
          </cell>
          <cell r="C333">
            <v>314.86</v>
          </cell>
          <cell r="D333" t="str">
            <v>M</v>
          </cell>
        </row>
        <row r="334">
          <cell r="A334">
            <v>7070100480</v>
          </cell>
          <cell r="B334" t="str">
            <v>PILAR 40X20CM REDE DN150 A 250-RIO</v>
          </cell>
          <cell r="C334">
            <v>266.63</v>
          </cell>
          <cell r="D334" t="str">
            <v>M</v>
          </cell>
        </row>
        <row r="335">
          <cell r="A335">
            <v>7070100490</v>
          </cell>
          <cell r="B335" t="str">
            <v>PILAR 60X20CM REDE DN300 A 400-RIO</v>
          </cell>
          <cell r="C335">
            <v>362.74</v>
          </cell>
          <cell r="D335" t="str">
            <v>M</v>
          </cell>
        </row>
        <row r="336">
          <cell r="A336">
            <v>7070100500</v>
          </cell>
          <cell r="B336" t="str">
            <v>PILAR 40X15CM REDE DN150 A 250-CORREGO</v>
          </cell>
          <cell r="C336">
            <v>335.19</v>
          </cell>
          <cell r="D336" t="str">
            <v>M</v>
          </cell>
        </row>
        <row r="337">
          <cell r="A337">
            <v>7070100510</v>
          </cell>
          <cell r="B337" t="str">
            <v>PILAR 60X15CM REDE DN300 A 400-CORREGO</v>
          </cell>
          <cell r="C337">
            <v>416.97</v>
          </cell>
          <cell r="D337" t="str">
            <v>M</v>
          </cell>
        </row>
        <row r="338">
          <cell r="A338">
            <v>7070100520</v>
          </cell>
          <cell r="B338" t="str">
            <v>BASE 80X60X40CM REDE DN150 A 400-RIO</v>
          </cell>
          <cell r="C338">
            <v>437.39</v>
          </cell>
          <cell r="D338" t="str">
            <v>UN</v>
          </cell>
        </row>
        <row r="339">
          <cell r="A339">
            <v>7070100530</v>
          </cell>
          <cell r="B339" t="str">
            <v>BASE 60X60X30CM REDE DN150 A 250-CORREGO</v>
          </cell>
          <cell r="C339">
            <v>402.13</v>
          </cell>
          <cell r="D339" t="str">
            <v>UN</v>
          </cell>
        </row>
        <row r="340">
          <cell r="A340">
            <v>7070100540</v>
          </cell>
          <cell r="B340" t="str">
            <v>BASE 80X60X30CM REDE DN300 A 400-CORREGO</v>
          </cell>
          <cell r="C340">
            <v>477.02</v>
          </cell>
          <cell r="D340" t="str">
            <v>UN</v>
          </cell>
        </row>
        <row r="341">
          <cell r="A341">
            <v>7070100550</v>
          </cell>
          <cell r="B341" t="str">
            <v>PLACAS DE CONCRETO</v>
          </cell>
          <cell r="C341">
            <v>2801.93</v>
          </cell>
          <cell r="D341" t="str">
            <v>M3</v>
          </cell>
        </row>
        <row r="342">
          <cell r="A342">
            <v>7070100560</v>
          </cell>
          <cell r="B342" t="str">
            <v>###TELA ACO SOLD Q-75 - 1,21KG/M2</v>
          </cell>
          <cell r="C342">
            <v>15.79</v>
          </cell>
          <cell r="D342" t="str">
            <v>M2</v>
          </cell>
        </row>
        <row r="343">
          <cell r="A343">
            <v>7070100570</v>
          </cell>
          <cell r="B343" t="str">
            <v>BASE EM BICA CORRIDA</v>
          </cell>
          <cell r="C343">
            <v>106.51</v>
          </cell>
          <cell r="D343" t="str">
            <v>M3</v>
          </cell>
        </row>
        <row r="344">
          <cell r="A344">
            <v>7070200010</v>
          </cell>
          <cell r="B344" t="str">
            <v>PREPARO DE ARGAMASSA CIMENTO E AREIA 1:2</v>
          </cell>
          <cell r="C344">
            <v>376.35</v>
          </cell>
          <cell r="D344" t="str">
            <v>M3</v>
          </cell>
        </row>
        <row r="345">
          <cell r="A345">
            <v>7070200020</v>
          </cell>
          <cell r="B345" t="str">
            <v>PREPARO DE ARGAMASSA CIMENTO E AREIA 1:3</v>
          </cell>
          <cell r="C345">
            <v>486.3</v>
          </cell>
          <cell r="D345" t="str">
            <v>M3</v>
          </cell>
        </row>
        <row r="346">
          <cell r="A346">
            <v>7070200030</v>
          </cell>
          <cell r="B346" t="str">
            <v>PREPARO DE ARGAMASSA CIMENTO E AREIA 1:4</v>
          </cell>
          <cell r="C346">
            <v>339.9</v>
          </cell>
          <cell r="D346" t="str">
            <v>M3</v>
          </cell>
        </row>
        <row r="347">
          <cell r="A347">
            <v>7070200040</v>
          </cell>
          <cell r="B347" t="str">
            <v>PREPARO DE ARGAMASSA CIMENTO E AREIA 1:5</v>
          </cell>
          <cell r="C347">
            <v>314.17</v>
          </cell>
          <cell r="D347" t="str">
            <v>M3</v>
          </cell>
        </row>
        <row r="348">
          <cell r="A348">
            <v>7070200050</v>
          </cell>
          <cell r="B348" t="str">
            <v>PREPARO ARGAM CIMENTO/CAL/AREIA 1:0,25:3</v>
          </cell>
          <cell r="C348">
            <v>451.71</v>
          </cell>
          <cell r="D348" t="str">
            <v>M3</v>
          </cell>
        </row>
        <row r="349">
          <cell r="A349">
            <v>7070200060</v>
          </cell>
          <cell r="B349" t="str">
            <v>PREPARO ARGAMASSA CIM/CAL/AREIA 1:0,5:3</v>
          </cell>
          <cell r="C349">
            <v>498.07</v>
          </cell>
          <cell r="D349" t="str">
            <v>M3</v>
          </cell>
        </row>
        <row r="350">
          <cell r="A350">
            <v>7070200070</v>
          </cell>
          <cell r="B350" t="str">
            <v>PREPARO ARGAMASSA CIM/CAL/AREIA 1:0,5:8</v>
          </cell>
          <cell r="C350">
            <v>289.87</v>
          </cell>
          <cell r="D350" t="str">
            <v>M3</v>
          </cell>
        </row>
        <row r="351">
          <cell r="A351">
            <v>7070200080</v>
          </cell>
          <cell r="B351" t="str">
            <v>PREPARO ARGAM CIMENTO/CAL/AREIA 1:1:3</v>
          </cell>
          <cell r="C351">
            <v>582.47</v>
          </cell>
          <cell r="D351" t="str">
            <v>M3</v>
          </cell>
        </row>
        <row r="352">
          <cell r="A352">
            <v>7070200090</v>
          </cell>
          <cell r="B352" t="str">
            <v>PREPARO ARGAM CIMENTO/CAL/AREIA 1:1:4</v>
          </cell>
          <cell r="C352">
            <v>479.24</v>
          </cell>
          <cell r="D352" t="str">
            <v>M3</v>
          </cell>
        </row>
        <row r="353">
          <cell r="A353">
            <v>7070200100</v>
          </cell>
          <cell r="B353" t="str">
            <v>PREPARO ARGAM CIMENTO/CAL/AREIA 1:2:4</v>
          </cell>
          <cell r="C353">
            <v>586.55</v>
          </cell>
          <cell r="D353" t="str">
            <v>M3</v>
          </cell>
        </row>
        <row r="354">
          <cell r="A354">
            <v>7070200110</v>
          </cell>
          <cell r="B354" t="str">
            <v>PREPARO ARGAMASSA CIM/CAL/AREIA 1:2:8</v>
          </cell>
          <cell r="C354">
            <v>400.79</v>
          </cell>
          <cell r="D354" t="str">
            <v>M3</v>
          </cell>
        </row>
        <row r="355">
          <cell r="A355">
            <v>7070200120</v>
          </cell>
          <cell r="B355" t="str">
            <v>PREPARO ARGAMASSA CIM/CAL/AREIA 1:2:9</v>
          </cell>
          <cell r="C355">
            <v>436.85</v>
          </cell>
          <cell r="D355" t="str">
            <v>M3</v>
          </cell>
        </row>
        <row r="356">
          <cell r="A356">
            <v>7070200130</v>
          </cell>
          <cell r="B356" t="str">
            <v>PREPARO ARGAMASSA DE CAL E AREIA 1:2</v>
          </cell>
          <cell r="C356">
            <v>427.63</v>
          </cell>
          <cell r="D356" t="str">
            <v>M3</v>
          </cell>
        </row>
        <row r="357">
          <cell r="A357">
            <v>7070200140</v>
          </cell>
          <cell r="B357" t="str">
            <v>PREPARO ARGAMASSA DE CAL E AREIA 1:3</v>
          </cell>
          <cell r="C357">
            <v>334.91</v>
          </cell>
          <cell r="D357" t="str">
            <v>M3</v>
          </cell>
        </row>
        <row r="358">
          <cell r="A358">
            <v>7070200150</v>
          </cell>
          <cell r="B358" t="str">
            <v>PREPARO ARG CIM/CAL/AREIA 1:0,1:3+SIKA1</v>
          </cell>
          <cell r="C358">
            <v>522.21</v>
          </cell>
          <cell r="D358" t="str">
            <v>M3</v>
          </cell>
        </row>
        <row r="359">
          <cell r="A359">
            <v>7070200160</v>
          </cell>
          <cell r="B359" t="str">
            <v>PREPARO ARGAMASSA CIM/AREIA 1:2+SIKAFIX</v>
          </cell>
          <cell r="C359">
            <v>3337.87</v>
          </cell>
          <cell r="D359" t="str">
            <v>M3</v>
          </cell>
        </row>
        <row r="360">
          <cell r="A360">
            <v>7070200170</v>
          </cell>
          <cell r="B360" t="str">
            <v>PREPARO ARGAMASSA CIM/AREIA1:3+BIANCO</v>
          </cell>
          <cell r="C360">
            <v>1147.19</v>
          </cell>
          <cell r="D360" t="str">
            <v>M3</v>
          </cell>
        </row>
        <row r="361">
          <cell r="A361">
            <v>7070200180</v>
          </cell>
          <cell r="B361" t="str">
            <v>ARGAMASSA COM GRAUTE (GROUT) CIMENTICIO</v>
          </cell>
          <cell r="C361">
            <v>3608.42</v>
          </cell>
          <cell r="D361" t="str">
            <v>M3</v>
          </cell>
        </row>
        <row r="362">
          <cell r="A362">
            <v>7079000001</v>
          </cell>
          <cell r="B362" t="str">
            <v>MOB/ DESM EQUIP ESTAQUEAM -AMPL ETA V</v>
          </cell>
          <cell r="C362">
            <v>8833.3</v>
          </cell>
          <cell r="D362" t="str">
            <v>UN</v>
          </cell>
        </row>
        <row r="363">
          <cell r="A363">
            <v>7079000002</v>
          </cell>
          <cell r="B363" t="str">
            <v>ESTACA HELICE CONT DN 600MM -AMPL ETA V</v>
          </cell>
          <cell r="C363">
            <v>90.86</v>
          </cell>
          <cell r="D363" t="str">
            <v>M</v>
          </cell>
        </row>
        <row r="364">
          <cell r="A364">
            <v>7079000003</v>
          </cell>
          <cell r="B364" t="str">
            <v>ESTACA HELICE CONT DN 800MM -AMPL ETA V</v>
          </cell>
          <cell r="C364">
            <v>166.57</v>
          </cell>
          <cell r="D364" t="str">
            <v>M</v>
          </cell>
        </row>
        <row r="365">
          <cell r="A365">
            <v>7079000004</v>
          </cell>
          <cell r="B365" t="str">
            <v>BLOCOS DE ANCORAGEM EM CONCRETO</v>
          </cell>
          <cell r="C365">
            <v>715.69</v>
          </cell>
          <cell r="D365" t="str">
            <v>M3</v>
          </cell>
        </row>
        <row r="366">
          <cell r="A366">
            <v>7079000005</v>
          </cell>
          <cell r="B366" t="str">
            <v>ANCORAGEM DA TUBULACAO PECAS DE MADEIRA</v>
          </cell>
          <cell r="C366">
            <v>2888.99</v>
          </cell>
          <cell r="D366" t="str">
            <v>M3</v>
          </cell>
        </row>
        <row r="367">
          <cell r="A367">
            <v>7079800010</v>
          </cell>
          <cell r="B367" t="str">
            <v>CIMENTO</v>
          </cell>
          <cell r="C367">
            <v>480</v>
          </cell>
          <cell r="D367" t="str">
            <v>TO</v>
          </cell>
        </row>
        <row r="368">
          <cell r="A368">
            <v>7079800020</v>
          </cell>
          <cell r="B368" t="str">
            <v>CONCRETO SEM CIMENTO</v>
          </cell>
          <cell r="C368">
            <v>440</v>
          </cell>
          <cell r="D368" t="str">
            <v>M3</v>
          </cell>
        </row>
        <row r="369">
          <cell r="A369">
            <v>7079800030</v>
          </cell>
          <cell r="B369" t="str">
            <v>ACO</v>
          </cell>
          <cell r="C369">
            <v>8200</v>
          </cell>
          <cell r="D369" t="str">
            <v>TO</v>
          </cell>
        </row>
        <row r="370">
          <cell r="A370">
            <v>7079800040</v>
          </cell>
          <cell r="B370" t="str">
            <v>CONCRETO PROJ FCK=30MPA C/ FIBRAS DE ACO</v>
          </cell>
          <cell r="C370">
            <v>2100</v>
          </cell>
          <cell r="D370" t="str">
            <v>M3</v>
          </cell>
        </row>
        <row r="371">
          <cell r="A371">
            <v>7079800050</v>
          </cell>
          <cell r="B371" t="str">
            <v>CONCRETO PROJ FCK=20MPA C/ FIBRA SINTETI</v>
          </cell>
          <cell r="C371">
            <v>1475</v>
          </cell>
          <cell r="D371" t="str">
            <v>M3</v>
          </cell>
        </row>
        <row r="372">
          <cell r="A372">
            <v>7079800060</v>
          </cell>
          <cell r="B372" t="str">
            <v>CHUMBADOR BARRA ACO CA-50 25MM FURO 38MM</v>
          </cell>
          <cell r="C372">
            <v>300</v>
          </cell>
          <cell r="D372" t="str">
            <v>M</v>
          </cell>
        </row>
        <row r="373">
          <cell r="A373">
            <v>7079800070</v>
          </cell>
          <cell r="B373" t="str">
            <v>ENFILAGEM MECANICA BARRA AÇO CA-50 32MM</v>
          </cell>
          <cell r="C373">
            <v>1800</v>
          </cell>
          <cell r="D373" t="str">
            <v>M</v>
          </cell>
        </row>
        <row r="374">
          <cell r="A374">
            <v>7079800080</v>
          </cell>
          <cell r="B374" t="str">
            <v>CAMBOTA TRELICADA</v>
          </cell>
          <cell r="C374">
            <v>200</v>
          </cell>
          <cell r="D374" t="str">
            <v>M</v>
          </cell>
        </row>
        <row r="375">
          <cell r="A375">
            <v>7079800090</v>
          </cell>
          <cell r="B375" t="str">
            <v>TELA METALICA TIPO Q-138</v>
          </cell>
          <cell r="C375">
            <v>229.99</v>
          </cell>
          <cell r="D375" t="str">
            <v>M2</v>
          </cell>
        </row>
        <row r="376">
          <cell r="A376">
            <v>7079800100</v>
          </cell>
          <cell r="B376" t="str">
            <v>ANCORAGEM ATIVA TIRANTE-ACO CA-50 F=25MM</v>
          </cell>
          <cell r="C376">
            <v>450.01</v>
          </cell>
          <cell r="D376" t="str">
            <v>M</v>
          </cell>
        </row>
        <row r="377">
          <cell r="A377">
            <v>7079800110</v>
          </cell>
          <cell r="B377" t="str">
            <v>DRENOS CURTOS BARBACAS MALHA 2X2M ROCHA</v>
          </cell>
          <cell r="C377">
            <v>100.01</v>
          </cell>
          <cell r="D377" t="str">
            <v>M</v>
          </cell>
        </row>
        <row r="378">
          <cell r="A378">
            <v>7079800120</v>
          </cell>
          <cell r="B378" t="str">
            <v>DRENOS CURTOS BARBACAS MALHA 2X2M SOLO</v>
          </cell>
          <cell r="C378">
            <v>30</v>
          </cell>
          <cell r="D378" t="str">
            <v>M</v>
          </cell>
        </row>
        <row r="379">
          <cell r="A379">
            <v>7079800130</v>
          </cell>
          <cell r="B379" t="str">
            <v>FORMA</v>
          </cell>
          <cell r="C379">
            <v>145.12</v>
          </cell>
          <cell r="D379" t="str">
            <v>M</v>
          </cell>
        </row>
        <row r="380">
          <cell r="A380">
            <v>7080100010</v>
          </cell>
          <cell r="B380" t="str">
            <v>PV-ANEL CONCR DN 600 PROF ATE 1,25M</v>
          </cell>
          <cell r="C380">
            <v>1572.7</v>
          </cell>
          <cell r="D380" t="str">
            <v>UN</v>
          </cell>
        </row>
        <row r="381">
          <cell r="A381">
            <v>7080100020</v>
          </cell>
          <cell r="B381" t="str">
            <v>PV-ANEL CONCR DN 1000 PROF DE1,26A1,75M</v>
          </cell>
          <cell r="C381">
            <v>2451.97</v>
          </cell>
          <cell r="D381" t="str">
            <v>UN</v>
          </cell>
        </row>
        <row r="382">
          <cell r="A382">
            <v>7080100030</v>
          </cell>
          <cell r="B382" t="str">
            <v>PV-ANEL CONCR DN 1000 PROF DE1,76A2,25M</v>
          </cell>
          <cell r="C382">
            <v>2693.79</v>
          </cell>
          <cell r="D382" t="str">
            <v>UN</v>
          </cell>
        </row>
        <row r="383">
          <cell r="A383">
            <v>7080100040</v>
          </cell>
          <cell r="B383" t="str">
            <v>PV-ANEL CONCR DN 1000 PROF DE2,26A2,75M</v>
          </cell>
          <cell r="C383">
            <v>2935.61</v>
          </cell>
          <cell r="D383" t="str">
            <v>UN</v>
          </cell>
        </row>
        <row r="384">
          <cell r="A384">
            <v>7080100050</v>
          </cell>
          <cell r="B384" t="str">
            <v>PV-ANEL CONCR DN 1200 PROF DE2,76A3,25M</v>
          </cell>
          <cell r="C384">
            <v>3569.86</v>
          </cell>
          <cell r="D384" t="str">
            <v>UN</v>
          </cell>
        </row>
        <row r="385">
          <cell r="A385">
            <v>7080100060</v>
          </cell>
          <cell r="B385" t="str">
            <v>PV-ANEL CONCR DN 1200 PROF DE3,26A3,75M</v>
          </cell>
          <cell r="C385">
            <v>3821.79</v>
          </cell>
          <cell r="D385" t="str">
            <v>UN</v>
          </cell>
        </row>
        <row r="386">
          <cell r="A386">
            <v>7080100070</v>
          </cell>
          <cell r="B386" t="str">
            <v>PV-ANEL CONCR DN 1200 PROF DE3,76A4,25M</v>
          </cell>
          <cell r="C386">
            <v>4077.13</v>
          </cell>
          <cell r="D386" t="str">
            <v>UN</v>
          </cell>
        </row>
        <row r="387">
          <cell r="A387">
            <v>7080100080</v>
          </cell>
          <cell r="B387" t="str">
            <v>PV-ANEL CONCR DN 1200 PROF DE4,26A4,75M</v>
          </cell>
          <cell r="C387">
            <v>4348.35</v>
          </cell>
          <cell r="D387" t="str">
            <v>UN</v>
          </cell>
        </row>
        <row r="388">
          <cell r="A388">
            <v>7080100090</v>
          </cell>
          <cell r="B388" t="str">
            <v>PV-ANEL CONCR DN 1200 PROF DE4,76A5,25M</v>
          </cell>
          <cell r="C388">
            <v>4628.16</v>
          </cell>
          <cell r="D388" t="str">
            <v>UN</v>
          </cell>
        </row>
        <row r="389">
          <cell r="A389">
            <v>7080100100</v>
          </cell>
          <cell r="B389" t="str">
            <v>PV-ANEL CONCR DN 1200 PROF DE5,26A5,75M</v>
          </cell>
          <cell r="C389">
            <v>4907.35</v>
          </cell>
          <cell r="D389" t="str">
            <v>UN</v>
          </cell>
        </row>
        <row r="390">
          <cell r="A390">
            <v>7080100110</v>
          </cell>
          <cell r="B390" t="str">
            <v>PV-ANEL CONCR DN 1200 PROF DE5,76A6,25M</v>
          </cell>
          <cell r="C390">
            <v>5193.25</v>
          </cell>
          <cell r="D390" t="str">
            <v>UN</v>
          </cell>
        </row>
        <row r="391">
          <cell r="A391">
            <v>7080100120</v>
          </cell>
          <cell r="B391" t="str">
            <v>PV DN600 BEIRA RIO PROF ATE 1,25M-ENTER</v>
          </cell>
          <cell r="C391">
            <v>2011.32</v>
          </cell>
          <cell r="D391" t="str">
            <v>UN</v>
          </cell>
        </row>
        <row r="392">
          <cell r="A392">
            <v>7080100130</v>
          </cell>
          <cell r="B392" t="str">
            <v>PV DN600 BEIRA RIO PROF 1,26A1,75M-ENTER</v>
          </cell>
          <cell r="C392">
            <v>2153.49</v>
          </cell>
          <cell r="D392" t="str">
            <v>UN</v>
          </cell>
        </row>
        <row r="393">
          <cell r="A393">
            <v>7080100140</v>
          </cell>
          <cell r="B393" t="str">
            <v>PV DN600 BEIRA RIO PROF 1,76A2,25M-ENTER</v>
          </cell>
          <cell r="C393">
            <v>2322.95</v>
          </cell>
          <cell r="D393" t="str">
            <v>UN</v>
          </cell>
        </row>
        <row r="394">
          <cell r="A394">
            <v>7080100145</v>
          </cell>
          <cell r="B394" t="str">
            <v>PV DN600 BEIRA RIO PROF 2,26A2,75M-ENTER</v>
          </cell>
          <cell r="C394">
            <v>2486.13</v>
          </cell>
          <cell r="D394" t="str">
            <v>UN</v>
          </cell>
        </row>
        <row r="395">
          <cell r="A395">
            <v>7080100150</v>
          </cell>
          <cell r="B395" t="str">
            <v>PV DN800 BEIRA RIO PROF ATE 1,25M-ENTER</v>
          </cell>
          <cell r="C395">
            <v>2330.98</v>
          </cell>
          <cell r="D395" t="str">
            <v>UN</v>
          </cell>
        </row>
        <row r="396">
          <cell r="A396">
            <v>7080100160</v>
          </cell>
          <cell r="B396" t="str">
            <v>PV DN800 BEIRA RIO PROF 1,26A1,75M-ENTER</v>
          </cell>
          <cell r="C396">
            <v>2519.55</v>
          </cell>
          <cell r="D396" t="str">
            <v>UN</v>
          </cell>
        </row>
        <row r="397">
          <cell r="A397">
            <v>7080100170</v>
          </cell>
          <cell r="B397" t="str">
            <v>PV DN800 BEIRA RIO PROF 1,76A2,25M-ENTER</v>
          </cell>
          <cell r="C397">
            <v>2718.66</v>
          </cell>
          <cell r="D397" t="str">
            <v>UN</v>
          </cell>
        </row>
        <row r="398">
          <cell r="A398">
            <v>7080100180</v>
          </cell>
          <cell r="B398" t="str">
            <v>PV DN800 BEIRA RIO PROF 2,26A2,75M-ENTER</v>
          </cell>
          <cell r="C398">
            <v>3406.61</v>
          </cell>
          <cell r="D398" t="str">
            <v>UN</v>
          </cell>
        </row>
        <row r="399">
          <cell r="A399">
            <v>7080100190</v>
          </cell>
          <cell r="B399" t="str">
            <v>PV DN800 BEIRA RIO PROF 2,76A3,25M-ENTER</v>
          </cell>
          <cell r="C399">
            <v>3605.19</v>
          </cell>
          <cell r="D399" t="str">
            <v>UN</v>
          </cell>
        </row>
        <row r="400">
          <cell r="A400">
            <v>7080100200</v>
          </cell>
          <cell r="B400" t="str">
            <v>PV DN800 BEIRA RIO PROF 3,26A3,75M-ENTER</v>
          </cell>
          <cell r="C400">
            <v>3803.77</v>
          </cell>
          <cell r="D400" t="str">
            <v>UN</v>
          </cell>
        </row>
        <row r="401">
          <cell r="A401">
            <v>7080100210</v>
          </cell>
          <cell r="B401" t="str">
            <v>PV DN600 BEIRA RIO PROF ATE 1,25M-AEREO</v>
          </cell>
          <cell r="C401">
            <v>2130.41</v>
          </cell>
          <cell r="D401" t="str">
            <v>UN</v>
          </cell>
        </row>
        <row r="402">
          <cell r="A402">
            <v>7080100220</v>
          </cell>
          <cell r="B402" t="str">
            <v>PV DN600 BEIRA RIO PROF 1,26A1,75M-AEREO</v>
          </cell>
          <cell r="C402">
            <v>2233.02</v>
          </cell>
          <cell r="D402" t="str">
            <v>UN</v>
          </cell>
        </row>
        <row r="403">
          <cell r="A403">
            <v>7080100230</v>
          </cell>
          <cell r="B403" t="str">
            <v>PV DN800 BEIRA RIO PROF ATE 1,25M-AEREO</v>
          </cell>
          <cell r="C403">
            <v>2195.64</v>
          </cell>
          <cell r="D403" t="str">
            <v>UN</v>
          </cell>
        </row>
        <row r="404">
          <cell r="A404">
            <v>7080100240</v>
          </cell>
          <cell r="B404" t="str">
            <v>PV DN800 BEIRA RIO PROF 1,26A1,75M-AEREO</v>
          </cell>
          <cell r="C404">
            <v>2321.97</v>
          </cell>
          <cell r="D404" t="str">
            <v>UN</v>
          </cell>
        </row>
        <row r="405">
          <cell r="A405">
            <v>7080100250</v>
          </cell>
          <cell r="B405" t="str">
            <v>PV DN800 BEIRA RIO PROF 1,76A2,25M-AEREO</v>
          </cell>
          <cell r="C405">
            <v>2687.84</v>
          </cell>
          <cell r="D405" t="str">
            <v>UN</v>
          </cell>
        </row>
        <row r="406">
          <cell r="A406">
            <v>7080100260</v>
          </cell>
          <cell r="B406" t="str">
            <v>PV POLIET DN 800 PROF ATE 1,25M</v>
          </cell>
          <cell r="C406">
            <v>3554.78</v>
          </cell>
          <cell r="D406" t="str">
            <v>UN</v>
          </cell>
        </row>
        <row r="407">
          <cell r="A407">
            <v>7080100270</v>
          </cell>
          <cell r="B407" t="str">
            <v>PV POLIET DN 800 PROF DE 1,26 A 1,75M</v>
          </cell>
          <cell r="C407">
            <v>4261.15</v>
          </cell>
          <cell r="D407" t="str">
            <v>UN</v>
          </cell>
        </row>
        <row r="408">
          <cell r="A408">
            <v>7080100280</v>
          </cell>
          <cell r="B408" t="str">
            <v>PV POLIET DN 800 PROF DE 1,76 A 2,25M</v>
          </cell>
          <cell r="C408">
            <v>4578.54</v>
          </cell>
          <cell r="D408" t="str">
            <v>UN</v>
          </cell>
        </row>
        <row r="409">
          <cell r="A409">
            <v>7080100290</v>
          </cell>
          <cell r="B409" t="str">
            <v>PV POLIET DN 1000 PROF DE 2,26 A 2,75M</v>
          </cell>
          <cell r="C409">
            <v>5463.79</v>
          </cell>
          <cell r="D409" t="str">
            <v>UN</v>
          </cell>
        </row>
        <row r="410">
          <cell r="A410">
            <v>7080100300</v>
          </cell>
          <cell r="B410" t="str">
            <v>PV POLIET DN 1000 PROF DE 2,76 A 3,25M</v>
          </cell>
          <cell r="C410">
            <v>9070.33</v>
          </cell>
          <cell r="D410" t="str">
            <v>UN</v>
          </cell>
        </row>
        <row r="411">
          <cell r="A411">
            <v>7080100310</v>
          </cell>
          <cell r="B411" t="str">
            <v>PV POLIET DN 1000 PROF DE 3,26 A 3,75M</v>
          </cell>
          <cell r="C411">
            <v>12550.68</v>
          </cell>
          <cell r="D411" t="str">
            <v>UN</v>
          </cell>
        </row>
        <row r="412">
          <cell r="A412">
            <v>7080100320</v>
          </cell>
          <cell r="B412" t="str">
            <v>PV POLIET DN 1000 PROF DE 3,76 A 4,25M</v>
          </cell>
          <cell r="C412">
            <v>14011.99</v>
          </cell>
          <cell r="D412" t="str">
            <v>UN</v>
          </cell>
        </row>
        <row r="413">
          <cell r="A413">
            <v>7080100330</v>
          </cell>
          <cell r="B413" t="str">
            <v>ANEL CONCRETO DN 1000</v>
          </cell>
          <cell r="C413">
            <v>162.87</v>
          </cell>
          <cell r="D413" t="str">
            <v>UN</v>
          </cell>
        </row>
        <row r="414">
          <cell r="A414">
            <v>7080100340</v>
          </cell>
          <cell r="B414" t="str">
            <v>ANEL CONCRETO DN 1200</v>
          </cell>
          <cell r="C414">
            <v>216.8</v>
          </cell>
          <cell r="D414" t="str">
            <v>UN</v>
          </cell>
        </row>
        <row r="415">
          <cell r="A415">
            <v>7080100350</v>
          </cell>
          <cell r="B415" t="str">
            <v>ANEL CONCRETO DN 1500</v>
          </cell>
          <cell r="C415">
            <v>312.19</v>
          </cell>
          <cell r="D415" t="str">
            <v>UN</v>
          </cell>
        </row>
        <row r="416">
          <cell r="A416">
            <v>7080100360</v>
          </cell>
          <cell r="B416" t="str">
            <v>ANEL CONCRETO DN 2000</v>
          </cell>
          <cell r="C416">
            <v>462.81</v>
          </cell>
          <cell r="D416" t="str">
            <v>UN</v>
          </cell>
        </row>
        <row r="417">
          <cell r="A417">
            <v>7089000001</v>
          </cell>
          <cell r="B417" t="str">
            <v>CAIXA DESC ALV DIM INT 1,30X2,15X2,50M</v>
          </cell>
          <cell r="C417">
            <v>8885.33</v>
          </cell>
          <cell r="D417" t="str">
            <v>UN</v>
          </cell>
        </row>
        <row r="418">
          <cell r="A418">
            <v>7089000002</v>
          </cell>
          <cell r="B418" t="str">
            <v>CAIXA VENT ALV DIM INT 1,35X1,20X2,50M</v>
          </cell>
          <cell r="C418">
            <v>6421.7</v>
          </cell>
          <cell r="D418" t="str">
            <v>UN</v>
          </cell>
        </row>
        <row r="419">
          <cell r="A419">
            <v>7089000003</v>
          </cell>
          <cell r="B419" t="str">
            <v>CAIXA ALVEN. DIM. INT. 1,00X1,00X2,00M</v>
          </cell>
          <cell r="C419">
            <v>3419.41</v>
          </cell>
          <cell r="D419" t="str">
            <v>UN</v>
          </cell>
        </row>
        <row r="420">
          <cell r="A420">
            <v>7089000004</v>
          </cell>
          <cell r="B420" t="str">
            <v>CAIXA ALVEN. DIM. INT. 1,30X1,30X2,00M</v>
          </cell>
          <cell r="C420">
            <v>4281.94</v>
          </cell>
          <cell r="D420" t="str">
            <v>UN</v>
          </cell>
        </row>
        <row r="421">
          <cell r="A421">
            <v>7089000005</v>
          </cell>
          <cell r="B421" t="str">
            <v>CAIXA ALVEN. DIM. INT. 1,80X1,30X1,80M</v>
          </cell>
          <cell r="C421">
            <v>6370.13</v>
          </cell>
          <cell r="D421" t="str">
            <v>UN</v>
          </cell>
        </row>
        <row r="422">
          <cell r="A422">
            <v>7089000006</v>
          </cell>
          <cell r="B422" t="str">
            <v>CAIXA ALVEN. DIM. INT. 2,57X1,20X1,80M</v>
          </cell>
          <cell r="C422">
            <v>8327.22</v>
          </cell>
          <cell r="D422" t="str">
            <v>UN</v>
          </cell>
        </row>
        <row r="423">
          <cell r="A423">
            <v>7089000008</v>
          </cell>
          <cell r="B423" t="str">
            <v>CAIXA ALVEN. DIM. INT. 1,90X1,15X1,60M</v>
          </cell>
          <cell r="C423">
            <v>3389.54</v>
          </cell>
          <cell r="D423" t="str">
            <v>UN</v>
          </cell>
        </row>
        <row r="424">
          <cell r="A424">
            <v>7089000009</v>
          </cell>
          <cell r="B424" t="str">
            <v>CAIXA ALVEN. DIM. INT. 1,00X1,20X2,00M</v>
          </cell>
          <cell r="C424">
            <v>3023.48</v>
          </cell>
          <cell r="D424" t="str">
            <v>UN</v>
          </cell>
        </row>
        <row r="425">
          <cell r="A425">
            <v>7089000010</v>
          </cell>
          <cell r="B425" t="str">
            <v>CAIXA ALVEN. DIM. INT. 2,10X1,00X2,00M</v>
          </cell>
          <cell r="C425">
            <v>5393.41</v>
          </cell>
          <cell r="D425" t="str">
            <v>UN</v>
          </cell>
        </row>
        <row r="426">
          <cell r="A426">
            <v>7089000011</v>
          </cell>
          <cell r="B426" t="str">
            <v>CAIXA ALVEN. DIM. INT. 1,80X1,30X2,00M</v>
          </cell>
          <cell r="C426">
            <v>6461.37</v>
          </cell>
          <cell r="D426" t="str">
            <v>UN</v>
          </cell>
        </row>
        <row r="427">
          <cell r="A427">
            <v>7089000012</v>
          </cell>
          <cell r="B427" t="str">
            <v>CAIXA ALVEN. DIM. INT. 2,60X1,50X2,50M</v>
          </cell>
          <cell r="C427">
            <v>7720.57</v>
          </cell>
          <cell r="D427" t="str">
            <v>UN</v>
          </cell>
        </row>
        <row r="428">
          <cell r="A428">
            <v>7089000013</v>
          </cell>
          <cell r="B428" t="str">
            <v>CAIXA ALVEN. DIM. INT. 1,60X1,50X2,50M</v>
          </cell>
          <cell r="C428">
            <v>5769.01</v>
          </cell>
          <cell r="D428" t="str">
            <v>UN</v>
          </cell>
        </row>
        <row r="429">
          <cell r="A429">
            <v>7089000014</v>
          </cell>
          <cell r="B429" t="str">
            <v>CAIXA ALVEN. DIM. INT. 3,00X1,90X2,50M</v>
          </cell>
          <cell r="C429">
            <v>9484.75</v>
          </cell>
          <cell r="D429" t="str">
            <v>UN</v>
          </cell>
        </row>
        <row r="430">
          <cell r="A430">
            <v>7089000015</v>
          </cell>
          <cell r="B430" t="str">
            <v>CAIXA ALVEN. DIM. INT. 1,90X1,50X2,50M</v>
          </cell>
          <cell r="C430">
            <v>6325.55</v>
          </cell>
          <cell r="D430" t="str">
            <v>UN</v>
          </cell>
        </row>
        <row r="431">
          <cell r="A431">
            <v>7089000016</v>
          </cell>
          <cell r="B431" t="str">
            <v>CAIXA ALVEN. DIM. INT. 2,00X1,20X2,50M</v>
          </cell>
          <cell r="C431">
            <v>5988.9</v>
          </cell>
          <cell r="D431" t="str">
            <v>UN</v>
          </cell>
        </row>
        <row r="432">
          <cell r="A432">
            <v>7089000017</v>
          </cell>
          <cell r="B432" t="str">
            <v>CAIXA ALVEN. DIM. INT. 1,50X1,50X2,50M</v>
          </cell>
          <cell r="C432">
            <v>5593.87</v>
          </cell>
          <cell r="D432" t="str">
            <v>UN</v>
          </cell>
        </row>
        <row r="433">
          <cell r="A433">
            <v>7089000018</v>
          </cell>
          <cell r="B433" t="str">
            <v>CAIXA ALVEN. DIM. INT. 2,20X1,20X2,50M</v>
          </cell>
          <cell r="C433">
            <v>6333.29</v>
          </cell>
          <cell r="D433" t="str">
            <v>UN</v>
          </cell>
        </row>
        <row r="434">
          <cell r="A434">
            <v>7089000019</v>
          </cell>
          <cell r="B434" t="str">
            <v>CAIXA ALVEN. DIM. INT. 2,80X1,95X2,50M</v>
          </cell>
          <cell r="C434">
            <v>9195.88</v>
          </cell>
          <cell r="D434" t="str">
            <v>UN</v>
          </cell>
        </row>
        <row r="435">
          <cell r="A435">
            <v>7089000020</v>
          </cell>
          <cell r="B435" t="str">
            <v>CAIXA ALVEN. DIM. INT. 2,20X1,50X2,50M</v>
          </cell>
          <cell r="C435">
            <v>6987.77</v>
          </cell>
          <cell r="D435" t="str">
            <v>UN</v>
          </cell>
        </row>
        <row r="436">
          <cell r="A436">
            <v>7089000021</v>
          </cell>
          <cell r="B436" t="str">
            <v>CAIXA ALVEN. DIM. INT. 1,50X1,40X2,50M</v>
          </cell>
          <cell r="C436">
            <v>5404.27</v>
          </cell>
          <cell r="D436" t="str">
            <v>UN</v>
          </cell>
        </row>
        <row r="437">
          <cell r="A437">
            <v>7089000022</v>
          </cell>
          <cell r="B437" t="str">
            <v>CAIXA ALV. DIM. INT. 2,55X1,70X2,50M-GER</v>
          </cell>
          <cell r="C437">
            <v>9670.42</v>
          </cell>
          <cell r="D437" t="str">
            <v>UN</v>
          </cell>
        </row>
        <row r="438">
          <cell r="A438">
            <v>7089000023</v>
          </cell>
          <cell r="B438" t="str">
            <v>CAIXA ALVEN. DIM. INT. 3,00X3,00X2,50M</v>
          </cell>
          <cell r="C438">
            <v>12304.61</v>
          </cell>
          <cell r="D438" t="str">
            <v>UN</v>
          </cell>
        </row>
        <row r="439">
          <cell r="A439">
            <v>7089000024</v>
          </cell>
          <cell r="B439" t="str">
            <v>CAIXA ALVEN. DIM. INT. 2,60X1,80X2,50M</v>
          </cell>
          <cell r="C439">
            <v>8431.47</v>
          </cell>
          <cell r="D439" t="str">
            <v>UN</v>
          </cell>
        </row>
        <row r="440">
          <cell r="A440">
            <v>7089000025</v>
          </cell>
          <cell r="B440" t="str">
            <v>CAIXA ALVEN. DIM. INT. 6,15X2,60X1,70M</v>
          </cell>
          <cell r="C440">
            <v>20991.77</v>
          </cell>
          <cell r="D440" t="str">
            <v>UN</v>
          </cell>
        </row>
        <row r="441">
          <cell r="A441">
            <v>7089000026</v>
          </cell>
          <cell r="B441" t="str">
            <v>CAIXA DESCARGA ESG ALVEN 0,15 CF PROJETO</v>
          </cell>
          <cell r="C441">
            <v>3275.08</v>
          </cell>
          <cell r="D441" t="str">
            <v>UN</v>
          </cell>
        </row>
        <row r="442">
          <cell r="A442">
            <v>7089000027</v>
          </cell>
          <cell r="B442" t="str">
            <v>CAIXA VENTOSA ESG ALVEN 0,15 CF PROJETO</v>
          </cell>
          <cell r="C442">
            <v>2146.78</v>
          </cell>
          <cell r="D442" t="str">
            <v>UN</v>
          </cell>
        </row>
        <row r="443">
          <cell r="A443">
            <v>7089000028</v>
          </cell>
          <cell r="B443" t="str">
            <v>CAIXA 01 TRAV BR-101 ALVEN 0,20 CF PROJ</v>
          </cell>
          <cell r="C443">
            <v>9631.21</v>
          </cell>
          <cell r="D443" t="str">
            <v>UN</v>
          </cell>
        </row>
        <row r="444">
          <cell r="A444">
            <v>7089000029</v>
          </cell>
          <cell r="B444" t="str">
            <v>CAIXA 02 TRAV BR-101 ALVEN 0,20 CF PROJ</v>
          </cell>
          <cell r="C444">
            <v>8806.39</v>
          </cell>
          <cell r="D444" t="str">
            <v>UN</v>
          </cell>
        </row>
        <row r="445">
          <cell r="A445">
            <v>7089000030</v>
          </cell>
          <cell r="B445" t="str">
            <v>CAIXA ALVEN DIM. INT. 1,20X0,70MX1,20M</v>
          </cell>
          <cell r="C445">
            <v>1706.74</v>
          </cell>
          <cell r="D445" t="str">
            <v>UN</v>
          </cell>
        </row>
        <row r="446">
          <cell r="A446">
            <v>7089000031</v>
          </cell>
          <cell r="B446" t="str">
            <v>CAIXA  COLETORA NAS DIM 1,51X1,51X2,00M</v>
          </cell>
          <cell r="C446">
            <v>3456.11</v>
          </cell>
          <cell r="D446" t="str">
            <v>UN</v>
          </cell>
        </row>
        <row r="447">
          <cell r="A447">
            <v>7089000032</v>
          </cell>
          <cell r="B447" t="str">
            <v>CX DESCARGA AGUA DN 50 REDE DN 80 CONC</v>
          </cell>
          <cell r="C447">
            <v>8582.5</v>
          </cell>
          <cell r="D447" t="str">
            <v>UN</v>
          </cell>
        </row>
        <row r="448">
          <cell r="A448">
            <v>7089000033</v>
          </cell>
          <cell r="B448" t="str">
            <v>CAIXA DE MANOBRA 2, ADENSADOR 1 E 3-ETAV</v>
          </cell>
          <cell r="C448">
            <v>40660.29</v>
          </cell>
          <cell r="D448" t="str">
            <v>UN</v>
          </cell>
        </row>
        <row r="449">
          <cell r="A449">
            <v>7089000034</v>
          </cell>
          <cell r="B449" t="str">
            <v>CAIXA DE MANOBRA 3, ADENSADOR 2 - ETAV</v>
          </cell>
          <cell r="C449">
            <v>45428.4</v>
          </cell>
          <cell r="D449" t="str">
            <v>UN</v>
          </cell>
        </row>
        <row r="450">
          <cell r="A450">
            <v>7089000035</v>
          </cell>
          <cell r="B450" t="str">
            <v>CAIXA DE MANOBRA 4, ADENSADOR 4 - ETAV</v>
          </cell>
          <cell r="C450">
            <v>40418.09</v>
          </cell>
          <cell r="D450" t="str">
            <v>UN</v>
          </cell>
        </row>
        <row r="451">
          <cell r="A451">
            <v>7089000036</v>
          </cell>
          <cell r="B451" t="str">
            <v>CAIXA INTERLIGAÇÃO ENTRE ADENSADO - ETAV</v>
          </cell>
          <cell r="C451">
            <v>6141.85</v>
          </cell>
          <cell r="D451" t="str">
            <v>UN</v>
          </cell>
        </row>
        <row r="452">
          <cell r="A452">
            <v>7089000037</v>
          </cell>
          <cell r="B452" t="str">
            <v>CAIXA VALV ESGOTAMENTO DE LODO - ETAV</v>
          </cell>
          <cell r="C452">
            <v>4781.68</v>
          </cell>
          <cell r="D452" t="str">
            <v>UN</v>
          </cell>
        </row>
        <row r="453">
          <cell r="A453">
            <v>7089000038</v>
          </cell>
          <cell r="B453" t="str">
            <v>CAIXA DE MEDIÇÃO DE ESGOTAMENTO - ETAV</v>
          </cell>
          <cell r="C453">
            <v>50920.68</v>
          </cell>
          <cell r="D453" t="str">
            <v>UN</v>
          </cell>
        </row>
        <row r="454">
          <cell r="A454">
            <v>7089000039</v>
          </cell>
          <cell r="B454" t="str">
            <v>CX DESCARGA GERMINADA DN50-DN80 ALV</v>
          </cell>
          <cell r="C454">
            <v>6298.94</v>
          </cell>
          <cell r="D454" t="str">
            <v>UN</v>
          </cell>
        </row>
        <row r="455">
          <cell r="A455">
            <v>7089000040</v>
          </cell>
          <cell r="B455" t="str">
            <v>CX DESCARGA AGUA DN 50 EM DN 100 - ALV</v>
          </cell>
          <cell r="C455">
            <v>5382.92</v>
          </cell>
          <cell r="D455" t="str">
            <v>UN</v>
          </cell>
        </row>
        <row r="456">
          <cell r="A456">
            <v>7089000041</v>
          </cell>
          <cell r="B456" t="str">
            <v>CX DESCARGA AGUA DN 50 EM DN 100 - CONC.</v>
          </cell>
          <cell r="C456">
            <v>8114.19</v>
          </cell>
          <cell r="D456" t="str">
            <v>UN</v>
          </cell>
        </row>
        <row r="457">
          <cell r="A457">
            <v>7089000042</v>
          </cell>
          <cell r="B457" t="str">
            <v>CX DESCARGA GERMINADA DN50-DN100 ALV</v>
          </cell>
          <cell r="C457">
            <v>5830.63</v>
          </cell>
          <cell r="D457" t="str">
            <v>UN</v>
          </cell>
        </row>
        <row r="458">
          <cell r="A458">
            <v>7089000043</v>
          </cell>
          <cell r="B458" t="str">
            <v>CX DESCARGA GERMINADA DN50-DN100 CONC.</v>
          </cell>
          <cell r="C458">
            <v>9060.21</v>
          </cell>
          <cell r="D458" t="str">
            <v>UN</v>
          </cell>
        </row>
        <row r="459">
          <cell r="A459">
            <v>7089000044</v>
          </cell>
          <cell r="B459" t="str">
            <v>CX DESCARGA AGUA DN 100 EM DN 100 - ALV.</v>
          </cell>
          <cell r="C459">
            <v>7823.66</v>
          </cell>
          <cell r="D459" t="str">
            <v>UN</v>
          </cell>
        </row>
        <row r="460">
          <cell r="A460">
            <v>7089000045</v>
          </cell>
          <cell r="B460" t="str">
            <v>CX DESCARGA AGUA DN 100 EM DN 100 - CONC</v>
          </cell>
          <cell r="C460">
            <v>11056.33</v>
          </cell>
          <cell r="D460" t="str">
            <v>UN</v>
          </cell>
        </row>
        <row r="461">
          <cell r="A461">
            <v>7089000046</v>
          </cell>
          <cell r="B461" t="str">
            <v>CX DESCARGA GERMINADA DN 100-DN 100 ALV</v>
          </cell>
          <cell r="C461">
            <v>8232.82</v>
          </cell>
          <cell r="D461" t="str">
            <v>UN</v>
          </cell>
        </row>
        <row r="462">
          <cell r="A462">
            <v>7089000047</v>
          </cell>
          <cell r="B462" t="str">
            <v>CAIXA ALVEN. DIM. INT. 1,20X1,20X2,00M</v>
          </cell>
          <cell r="C462">
            <v>4528.51</v>
          </cell>
          <cell r="D462" t="str">
            <v>UN</v>
          </cell>
        </row>
        <row r="463">
          <cell r="A463">
            <v>7089000048</v>
          </cell>
          <cell r="B463" t="str">
            <v>CAIXA ALVEN. DIM. INT. 1,35X1,20X2,00M</v>
          </cell>
          <cell r="C463">
            <v>4781.55</v>
          </cell>
          <cell r="D463" t="str">
            <v>UN</v>
          </cell>
        </row>
        <row r="464">
          <cell r="A464">
            <v>7089000049</v>
          </cell>
          <cell r="B464" t="str">
            <v>CAIXA ALVEN. DIM. INT. 3,20X1,40X2,50M</v>
          </cell>
          <cell r="C464">
            <v>8141.84</v>
          </cell>
          <cell r="D464" t="str">
            <v>UN</v>
          </cell>
        </row>
        <row r="465">
          <cell r="A465">
            <v>7089000050</v>
          </cell>
          <cell r="B465" t="str">
            <v>CX DESCARGA GERM. DN 100 EM DN 100-CONC.</v>
          </cell>
          <cell r="C465">
            <v>12088.66</v>
          </cell>
          <cell r="D465" t="str">
            <v>UN</v>
          </cell>
        </row>
        <row r="466">
          <cell r="A466">
            <v>7089000051</v>
          </cell>
          <cell r="B466" t="str">
            <v>CAIXA ALV. DIM. INT. 2,00X1,20X2,00M GER</v>
          </cell>
          <cell r="C466">
            <v>6442.14</v>
          </cell>
          <cell r="D466" t="str">
            <v>UN</v>
          </cell>
        </row>
        <row r="467">
          <cell r="A467">
            <v>7089000052</v>
          </cell>
          <cell r="B467" t="str">
            <v>CX DESCARGA AGUA DN100 EM DN150-ALV</v>
          </cell>
          <cell r="C467">
            <v>8361.43</v>
          </cell>
          <cell r="D467" t="str">
            <v>UN</v>
          </cell>
        </row>
        <row r="468">
          <cell r="A468">
            <v>7089000053</v>
          </cell>
          <cell r="B468" t="str">
            <v>CX DESCARGA AGUA DN 100 EM DN 150 - CONC</v>
          </cell>
          <cell r="C468">
            <v>11594.1</v>
          </cell>
          <cell r="D468" t="str">
            <v>UN</v>
          </cell>
        </row>
        <row r="469">
          <cell r="A469">
            <v>7089000054</v>
          </cell>
          <cell r="B469" t="str">
            <v>CX DESC GERMIN.AGUA DN100 EM DN150 ALV.</v>
          </cell>
          <cell r="C469">
            <v>8770.59</v>
          </cell>
          <cell r="D469" t="str">
            <v>UN</v>
          </cell>
        </row>
        <row r="470">
          <cell r="A470">
            <v>7089000055</v>
          </cell>
          <cell r="B470" t="str">
            <v>CX DESC GERMIN.AGUA DN100 EM DN150 CONC.</v>
          </cell>
          <cell r="C470">
            <v>12626.43</v>
          </cell>
          <cell r="D470" t="str">
            <v>UN</v>
          </cell>
        </row>
        <row r="471">
          <cell r="A471">
            <v>7089000056</v>
          </cell>
          <cell r="B471" t="str">
            <v>CX DESCARGA AGUA DN 100 EM DN 200 - ALV</v>
          </cell>
          <cell r="C471">
            <v>9528.2</v>
          </cell>
          <cell r="D471" t="str">
            <v>UN</v>
          </cell>
        </row>
        <row r="472">
          <cell r="A472">
            <v>7089000057</v>
          </cell>
          <cell r="B472" t="str">
            <v>CX DESCARGA AGUA DN 100 EM DN 200 - CONC</v>
          </cell>
          <cell r="C472">
            <v>12760.87</v>
          </cell>
          <cell r="D472" t="str">
            <v>UN</v>
          </cell>
        </row>
        <row r="473">
          <cell r="A473">
            <v>7089000058</v>
          </cell>
          <cell r="B473" t="str">
            <v>CX DESC.GERMIN.AGUA DN 100 EM DN 200 ALV</v>
          </cell>
          <cell r="C473">
            <v>9937.36</v>
          </cell>
          <cell r="D473" t="str">
            <v>UN</v>
          </cell>
        </row>
        <row r="474">
          <cell r="A474">
            <v>7089000059</v>
          </cell>
          <cell r="B474" t="str">
            <v>CX DESC.GERMIN.AGUA DN 100 EM DN200 CONC</v>
          </cell>
          <cell r="C474">
            <v>13793.2</v>
          </cell>
          <cell r="D474" t="str">
            <v>UN</v>
          </cell>
        </row>
        <row r="475">
          <cell r="A475">
            <v>7089000060</v>
          </cell>
          <cell r="B475" t="str">
            <v>CX DESCARGA AGUA DN 100 EM DN 250 - ALV</v>
          </cell>
          <cell r="C475">
            <v>9394.21</v>
          </cell>
          <cell r="D475" t="str">
            <v>UN</v>
          </cell>
        </row>
        <row r="476">
          <cell r="A476">
            <v>7089000061</v>
          </cell>
          <cell r="B476" t="str">
            <v>CX DESCARGA AGUA DN 100 EM DN 250 - CONC</v>
          </cell>
          <cell r="C476">
            <v>12626.88</v>
          </cell>
          <cell r="D476" t="str">
            <v>UN</v>
          </cell>
        </row>
        <row r="477">
          <cell r="A477">
            <v>7089000062</v>
          </cell>
          <cell r="B477" t="str">
            <v>CX DESC.GERMIN.AGUA DN 100 EM DN 250-ALV</v>
          </cell>
          <cell r="C477">
            <v>9803.37</v>
          </cell>
          <cell r="D477" t="str">
            <v>UN</v>
          </cell>
        </row>
        <row r="478">
          <cell r="A478">
            <v>7089000063</v>
          </cell>
          <cell r="B478" t="str">
            <v>CX DESC.GERMIN.AGUA DN100 EM DN250-CONC</v>
          </cell>
          <cell r="C478">
            <v>13659.21</v>
          </cell>
          <cell r="D478" t="str">
            <v>UN</v>
          </cell>
        </row>
        <row r="479">
          <cell r="A479">
            <v>7089000064</v>
          </cell>
          <cell r="B479" t="str">
            <v>CX DESCARGA AGUA DN 200 EM DN 400 - ALV</v>
          </cell>
          <cell r="C479">
            <v>20541.88</v>
          </cell>
          <cell r="D479" t="str">
            <v>UN</v>
          </cell>
        </row>
        <row r="480">
          <cell r="A480">
            <v>7089000065</v>
          </cell>
          <cell r="B480" t="str">
            <v>CX DESCARGA AGUA DN 200 EM DN 400 - CONC</v>
          </cell>
          <cell r="C480">
            <v>24838.55</v>
          </cell>
          <cell r="D480" t="str">
            <v>UN</v>
          </cell>
        </row>
        <row r="481">
          <cell r="A481">
            <v>7089000066</v>
          </cell>
          <cell r="B481" t="str">
            <v>CX DESC.GERMIN.AGUA DN200 EM DN400-ALV</v>
          </cell>
          <cell r="C481">
            <v>22758.26</v>
          </cell>
          <cell r="D481" t="str">
            <v>UN</v>
          </cell>
        </row>
        <row r="482">
          <cell r="A482">
            <v>7089000067</v>
          </cell>
          <cell r="B482" t="str">
            <v>CX DESC.GERMIN.AGUA DN200 EM DN400-CONC</v>
          </cell>
          <cell r="C482">
            <v>28430.19</v>
          </cell>
          <cell r="D482" t="str">
            <v>UN</v>
          </cell>
        </row>
        <row r="483">
          <cell r="A483">
            <v>7089000068</v>
          </cell>
          <cell r="B483" t="str">
            <v>CX DESCARGA AGUA DN 200 EM DN 300 - ALV</v>
          </cell>
          <cell r="C483">
            <v>18440.12</v>
          </cell>
          <cell r="D483" t="str">
            <v>UN</v>
          </cell>
        </row>
        <row r="484">
          <cell r="A484">
            <v>7089000069</v>
          </cell>
          <cell r="B484" t="str">
            <v>CX DESCARGA AGUA DN 200 EM DN 300 - CONC</v>
          </cell>
          <cell r="C484">
            <v>22736.79</v>
          </cell>
          <cell r="D484" t="str">
            <v>UN</v>
          </cell>
        </row>
        <row r="485">
          <cell r="A485">
            <v>7089000070</v>
          </cell>
          <cell r="B485" t="str">
            <v>CX DESC GERM AGUA DN 200 EM DN 300 - ALV</v>
          </cell>
          <cell r="C485">
            <v>19055.06</v>
          </cell>
          <cell r="D485" t="str">
            <v>UN</v>
          </cell>
        </row>
        <row r="486">
          <cell r="A486">
            <v>7089000071</v>
          </cell>
          <cell r="B486" t="str">
            <v>CX DESC GERM AGUA DN 200 EM DN 300 - CON</v>
          </cell>
          <cell r="C486">
            <v>24726.99</v>
          </cell>
          <cell r="D486" t="str">
            <v>UN</v>
          </cell>
        </row>
        <row r="487">
          <cell r="A487">
            <v>7089000072</v>
          </cell>
          <cell r="B487" t="str">
            <v>CX DESCARGA AGUA DN 200 EM DN 350 - ALV</v>
          </cell>
          <cell r="C487">
            <v>19742.49</v>
          </cell>
          <cell r="D487" t="str">
            <v>UN</v>
          </cell>
        </row>
        <row r="488">
          <cell r="A488">
            <v>7089000073</v>
          </cell>
          <cell r="B488" t="str">
            <v>CX DESCARGA AGUA DN 200 EM DN 350 - CONC</v>
          </cell>
          <cell r="C488">
            <v>24039.16</v>
          </cell>
          <cell r="D488" t="str">
            <v>UN</v>
          </cell>
        </row>
        <row r="489">
          <cell r="A489">
            <v>7089000074</v>
          </cell>
          <cell r="B489" t="str">
            <v>CX DESC GERM AGUA DN 200 EM DN 350 - ALV</v>
          </cell>
          <cell r="C489">
            <v>21958.87</v>
          </cell>
          <cell r="D489" t="str">
            <v>UN</v>
          </cell>
        </row>
        <row r="490">
          <cell r="A490">
            <v>7089000075</v>
          </cell>
          <cell r="B490" t="str">
            <v>CX DESC GERM AGUA DN 200 EM DN 350 - CON</v>
          </cell>
          <cell r="C490">
            <v>27630.8</v>
          </cell>
          <cell r="D490" t="str">
            <v>UN</v>
          </cell>
        </row>
        <row r="491">
          <cell r="A491">
            <v>7089000076</v>
          </cell>
          <cell r="B491" t="str">
            <v>CX DESCARGA AGUA DN 300 EM DN 500 - ALV</v>
          </cell>
          <cell r="C491">
            <v>38630.23</v>
          </cell>
          <cell r="D491" t="str">
            <v>UN</v>
          </cell>
        </row>
        <row r="492">
          <cell r="A492">
            <v>7089000077</v>
          </cell>
          <cell r="B492" t="str">
            <v>CX DESCARGA AGUA DN 300 EM DN 500 - CONC</v>
          </cell>
          <cell r="C492">
            <v>44977.86</v>
          </cell>
          <cell r="D492" t="str">
            <v>UN</v>
          </cell>
        </row>
        <row r="493">
          <cell r="A493">
            <v>7089000078</v>
          </cell>
          <cell r="B493" t="str">
            <v>CX VENTOSA AGUA DN 50-REDE DN 100 - CONC</v>
          </cell>
          <cell r="C493">
            <v>8417.08</v>
          </cell>
          <cell r="D493" t="str">
            <v>UN</v>
          </cell>
        </row>
        <row r="494">
          <cell r="A494">
            <v>7089000079</v>
          </cell>
          <cell r="B494" t="str">
            <v>CX VENTOSA AGUA DN 50-REDE DN 100 - ALV</v>
          </cell>
          <cell r="C494">
            <v>6347.27</v>
          </cell>
          <cell r="D494" t="str">
            <v>UN</v>
          </cell>
        </row>
        <row r="495">
          <cell r="A495">
            <v>7089000080</v>
          </cell>
          <cell r="B495" t="str">
            <v>CX VENTOSA AGUA DN 50-REDE DN 150 - ALV</v>
          </cell>
          <cell r="C495">
            <v>7070.47</v>
          </cell>
          <cell r="D495" t="str">
            <v>UN</v>
          </cell>
        </row>
        <row r="496">
          <cell r="A496">
            <v>7089000081</v>
          </cell>
          <cell r="B496" t="str">
            <v>CX VENTOSA AGUA DN 50-REDE DN 150 - CONC</v>
          </cell>
          <cell r="C496">
            <v>9097.82</v>
          </cell>
          <cell r="D496" t="str">
            <v>UN</v>
          </cell>
        </row>
        <row r="497">
          <cell r="A497">
            <v>7089000083</v>
          </cell>
          <cell r="B497" t="str">
            <v>CX VENTOSA AGUA DN 50-REDE DN 200 - CONC</v>
          </cell>
          <cell r="C497">
            <v>9162.35</v>
          </cell>
          <cell r="D497" t="str">
            <v>UN</v>
          </cell>
        </row>
        <row r="498">
          <cell r="A498">
            <v>7089000084</v>
          </cell>
          <cell r="B498" t="str">
            <v>CX VENTOSA AGUA DN 50-REDE DN 250 - CONC</v>
          </cell>
          <cell r="C498">
            <v>10478.87</v>
          </cell>
          <cell r="D498" t="str">
            <v>UN</v>
          </cell>
        </row>
        <row r="499">
          <cell r="A499">
            <v>7089000085</v>
          </cell>
          <cell r="B499" t="str">
            <v>CX VENTOSA AGUA DN 50-REDE DN 250 - ALV</v>
          </cell>
          <cell r="C499">
            <v>9009.24</v>
          </cell>
          <cell r="D499" t="str">
            <v>UN</v>
          </cell>
        </row>
        <row r="500">
          <cell r="A500">
            <v>7089000086</v>
          </cell>
          <cell r="B500" t="str">
            <v>CX VENTOSA AGUA DN 100-REDE DN 300 - ALV</v>
          </cell>
          <cell r="C500">
            <v>12953.26</v>
          </cell>
          <cell r="D500" t="str">
            <v>UN</v>
          </cell>
        </row>
        <row r="501">
          <cell r="A501">
            <v>7089000087</v>
          </cell>
          <cell r="B501" t="str">
            <v>CX VENTOSA AGUA DN 100-REDE DN 300 - CON</v>
          </cell>
          <cell r="C501">
            <v>12224.52</v>
          </cell>
          <cell r="D501" t="str">
            <v>UN</v>
          </cell>
        </row>
        <row r="502">
          <cell r="A502">
            <v>7089000088</v>
          </cell>
          <cell r="B502" t="str">
            <v>CX VENTOSA AGUA DN 100-REDE DN 350 - ALV</v>
          </cell>
          <cell r="C502">
            <v>14248.37</v>
          </cell>
          <cell r="D502" t="str">
            <v>UN</v>
          </cell>
        </row>
        <row r="503">
          <cell r="A503">
            <v>7089000089</v>
          </cell>
          <cell r="B503" t="str">
            <v>CX VENTOSA AGUA DN 100-REDE DN 350 - CON</v>
          </cell>
          <cell r="C503">
            <v>16896.11</v>
          </cell>
          <cell r="D503" t="str">
            <v>UN</v>
          </cell>
        </row>
        <row r="504">
          <cell r="A504">
            <v>7089000090</v>
          </cell>
          <cell r="B504" t="str">
            <v>CAIXA ALVEN. DIM. INT. 2,00X1,40X2,00M</v>
          </cell>
          <cell r="C504">
            <v>5533.59</v>
          </cell>
          <cell r="D504" t="str">
            <v>UN</v>
          </cell>
        </row>
        <row r="505">
          <cell r="A505">
            <v>7089000091</v>
          </cell>
          <cell r="B505" t="str">
            <v>CX DESCARGA ADUTORA PLANALTO</v>
          </cell>
          <cell r="C505">
            <v>14830.41</v>
          </cell>
          <cell r="D505" t="str">
            <v>UN</v>
          </cell>
        </row>
        <row r="506">
          <cell r="A506">
            <v>7089000092</v>
          </cell>
          <cell r="B506" t="str">
            <v>CX VENTOSA AGUA DN 100 REDE DN 400 -ALV</v>
          </cell>
          <cell r="C506">
            <v>16787.97</v>
          </cell>
          <cell r="D506" t="str">
            <v>UN</v>
          </cell>
        </row>
        <row r="507">
          <cell r="A507">
            <v>7089000093</v>
          </cell>
          <cell r="B507" t="str">
            <v>CX VENTOSA AGUA DN 100 REDE DN 400 - CON</v>
          </cell>
          <cell r="C507">
            <v>19177.1</v>
          </cell>
          <cell r="D507" t="str">
            <v>UN</v>
          </cell>
        </row>
        <row r="508">
          <cell r="A508">
            <v>7089000094</v>
          </cell>
          <cell r="B508" t="str">
            <v>CX VENTOSA AGUA DN 100 REDE DN 400 - ALV</v>
          </cell>
          <cell r="C508">
            <v>16787.97</v>
          </cell>
          <cell r="D508" t="str">
            <v>UN</v>
          </cell>
        </row>
        <row r="509">
          <cell r="A509">
            <v>7089000095</v>
          </cell>
          <cell r="B509" t="str">
            <v>CX VENTOSA AGUA DN 100 REDE DN 500 - CON</v>
          </cell>
          <cell r="C509">
            <v>22139.46</v>
          </cell>
          <cell r="D509" t="str">
            <v>UN</v>
          </cell>
        </row>
        <row r="510">
          <cell r="A510">
            <v>7089000096</v>
          </cell>
          <cell r="B510" t="str">
            <v>CX VENTOSA AGUA DN 100 REDE DN 600 - ALV</v>
          </cell>
          <cell r="C510">
            <v>23546.55</v>
          </cell>
          <cell r="D510" t="str">
            <v>UN</v>
          </cell>
        </row>
        <row r="511">
          <cell r="A511">
            <v>7089000097</v>
          </cell>
          <cell r="B511" t="str">
            <v>CX VENTOSA AGUA DN 100 REDE DN 600 - CON</v>
          </cell>
          <cell r="C511">
            <v>24803.75</v>
          </cell>
          <cell r="D511" t="str">
            <v>UN</v>
          </cell>
        </row>
        <row r="512">
          <cell r="A512">
            <v>7089000098</v>
          </cell>
          <cell r="B512" t="str">
            <v>CX VENTOSA AGUA DN 200 REDE DN 700 - ALV</v>
          </cell>
          <cell r="C512">
            <v>47366.06</v>
          </cell>
          <cell r="D512" t="str">
            <v>UN</v>
          </cell>
        </row>
        <row r="513">
          <cell r="A513">
            <v>7089000099</v>
          </cell>
          <cell r="B513" t="str">
            <v>CX VENTOSA AGUA DN 200 REDE DN 700 - CON</v>
          </cell>
          <cell r="C513">
            <v>50388.41</v>
          </cell>
          <cell r="D513" t="str">
            <v>UN</v>
          </cell>
        </row>
        <row r="514">
          <cell r="A514">
            <v>7089000100</v>
          </cell>
          <cell r="B514" t="str">
            <v>CX EST PITOM/MED VAZAO-ADUTORA PLANALTO</v>
          </cell>
          <cell r="C514">
            <v>12507.68</v>
          </cell>
          <cell r="D514" t="str">
            <v>UN</v>
          </cell>
        </row>
        <row r="515">
          <cell r="A515">
            <v>7089000101</v>
          </cell>
          <cell r="B515" t="str">
            <v>CX DESCARGA EEAT PLANALTO</v>
          </cell>
          <cell r="C515">
            <v>4531.01</v>
          </cell>
          <cell r="D515" t="str">
            <v>UN</v>
          </cell>
        </row>
        <row r="516">
          <cell r="A516">
            <v>7089000105</v>
          </cell>
          <cell r="B516" t="str">
            <v>CAIXA ALVEN. DIM. INT. 4,80X1,30X1,80M</v>
          </cell>
          <cell r="C516">
            <v>12686.62</v>
          </cell>
          <cell r="D516" t="str">
            <v>UN</v>
          </cell>
        </row>
        <row r="517">
          <cell r="A517">
            <v>7089000106</v>
          </cell>
          <cell r="B517" t="str">
            <v>CX ALV. SECO DIM. INT. 1,00X1,00X2,00M</v>
          </cell>
          <cell r="C517">
            <v>4095.18</v>
          </cell>
          <cell r="D517" t="str">
            <v>UN</v>
          </cell>
        </row>
        <row r="518">
          <cell r="A518">
            <v>7089000107</v>
          </cell>
          <cell r="B518" t="str">
            <v>CX ALV. SECO DIM. INT. 1,20X1,20X2,00M</v>
          </cell>
          <cell r="C518">
            <v>4662.63</v>
          </cell>
          <cell r="D518" t="str">
            <v>UN</v>
          </cell>
        </row>
        <row r="519">
          <cell r="A519">
            <v>7089000108</v>
          </cell>
          <cell r="B519" t="str">
            <v>CAIXA CONC. DIM. INT. 1,20X1,20X0,75M</v>
          </cell>
          <cell r="C519">
            <v>1805.35</v>
          </cell>
          <cell r="D519" t="str">
            <v>UN</v>
          </cell>
        </row>
        <row r="520">
          <cell r="A520">
            <v>7089000109</v>
          </cell>
          <cell r="B520" t="str">
            <v>CAIXA CONC. DIM. INT. 0,65X0,80X0,80M</v>
          </cell>
          <cell r="C520">
            <v>1142.32</v>
          </cell>
          <cell r="D520" t="str">
            <v>UN</v>
          </cell>
        </row>
        <row r="521">
          <cell r="A521">
            <v>7089000110</v>
          </cell>
          <cell r="B521" t="str">
            <v>CX ALV. SECO DIM. INT. 1,20X1,20X2,00M</v>
          </cell>
          <cell r="C521">
            <v>3789.93</v>
          </cell>
          <cell r="D521" t="str">
            <v>UN</v>
          </cell>
        </row>
        <row r="522">
          <cell r="A522">
            <v>7090100010</v>
          </cell>
          <cell r="B522" t="str">
            <v>ALVENARIA DE TIJOLO MACICO, E=10CM</v>
          </cell>
          <cell r="C522">
            <v>177.46</v>
          </cell>
          <cell r="D522" t="str">
            <v>M2</v>
          </cell>
        </row>
        <row r="523">
          <cell r="A523">
            <v>7090100020</v>
          </cell>
          <cell r="B523" t="str">
            <v>ALVENARIA DE TIJOLO MACICO, E=20CM</v>
          </cell>
          <cell r="C523">
            <v>331.4</v>
          </cell>
          <cell r="D523" t="str">
            <v>M2</v>
          </cell>
        </row>
        <row r="524">
          <cell r="A524">
            <v>7090100030</v>
          </cell>
          <cell r="B524" t="str">
            <v>ALVENARIA DE LAJOTA FURADA E=10CM</v>
          </cell>
          <cell r="C524">
            <v>57.71</v>
          </cell>
          <cell r="D524" t="str">
            <v>M2</v>
          </cell>
        </row>
        <row r="525">
          <cell r="A525">
            <v>7090100040</v>
          </cell>
          <cell r="B525" t="str">
            <v>ALVENARIA DE LAJOTA FURADA E=20CM</v>
          </cell>
          <cell r="C525">
            <v>99.54</v>
          </cell>
          <cell r="D525" t="str">
            <v>M2</v>
          </cell>
        </row>
        <row r="526">
          <cell r="A526">
            <v>7090100050</v>
          </cell>
          <cell r="B526" t="str">
            <v>ALVENARIA DE BLOCO CONCRETO E=10CM</v>
          </cell>
          <cell r="C526">
            <v>50.89</v>
          </cell>
          <cell r="D526" t="str">
            <v>M2</v>
          </cell>
        </row>
        <row r="527">
          <cell r="A527">
            <v>7090100060</v>
          </cell>
          <cell r="B527" t="str">
            <v>ALVENARIA DE BLOCO CONCRETO E=15CM</v>
          </cell>
          <cell r="C527">
            <v>58.26</v>
          </cell>
          <cell r="D527" t="str">
            <v>M2</v>
          </cell>
        </row>
        <row r="528">
          <cell r="A528">
            <v>7090100070</v>
          </cell>
          <cell r="B528" t="str">
            <v>ALVENARIA DE BLOCO CONCRETO E=20CM</v>
          </cell>
          <cell r="C528">
            <v>69.55</v>
          </cell>
          <cell r="D528" t="str">
            <v>M2</v>
          </cell>
        </row>
        <row r="529">
          <cell r="A529">
            <v>7090100080</v>
          </cell>
          <cell r="B529" t="str">
            <v>ALVENARIA BLOCO CONCR E=10CM APARENTE</v>
          </cell>
          <cell r="C529">
            <v>58.38</v>
          </cell>
          <cell r="D529" t="str">
            <v>M2</v>
          </cell>
        </row>
        <row r="530">
          <cell r="A530">
            <v>7090100090</v>
          </cell>
          <cell r="B530" t="str">
            <v>ALVENARIA BLOCO CONCR E=15CM APARENTE</v>
          </cell>
          <cell r="C530">
            <v>66.1</v>
          </cell>
          <cell r="D530" t="str">
            <v>M2</v>
          </cell>
        </row>
        <row r="531">
          <cell r="A531">
            <v>7090100100</v>
          </cell>
          <cell r="B531" t="str">
            <v>ALVENARIA BLOCO CONCR E=20CM APARENTE</v>
          </cell>
          <cell r="C531">
            <v>77.75</v>
          </cell>
          <cell r="D531" t="str">
            <v>M2</v>
          </cell>
        </row>
        <row r="532">
          <cell r="A532">
            <v>7090100110</v>
          </cell>
          <cell r="B532" t="str">
            <v>ALVENARIA BLOCO CONCR E=15CM ESTRUTURAL</v>
          </cell>
          <cell r="C532">
            <v>78.57</v>
          </cell>
          <cell r="D532" t="str">
            <v>M2</v>
          </cell>
        </row>
        <row r="533">
          <cell r="A533">
            <v>7090100120</v>
          </cell>
          <cell r="B533" t="str">
            <v>ALVENARIA BLOCO CONCR E=20CM ESTRUTURAL</v>
          </cell>
          <cell r="C533">
            <v>101.78</v>
          </cell>
          <cell r="D533" t="str">
            <v>M2</v>
          </cell>
        </row>
        <row r="534">
          <cell r="A534">
            <v>7090100130</v>
          </cell>
          <cell r="B534" t="str">
            <v>ALVEN BLOCO CONCRETO E=15CM ESTRUT/APAR</v>
          </cell>
          <cell r="C534">
            <v>78.57</v>
          </cell>
          <cell r="D534" t="str">
            <v>M2</v>
          </cell>
        </row>
        <row r="535">
          <cell r="A535">
            <v>7090100140</v>
          </cell>
          <cell r="B535" t="str">
            <v>ALVEN BLOCO CONCRETO E=20CM ESTRUT/APAR</v>
          </cell>
          <cell r="C535">
            <v>101.78</v>
          </cell>
          <cell r="D535" t="str">
            <v>M2</v>
          </cell>
        </row>
        <row r="536">
          <cell r="A536">
            <v>7090100150</v>
          </cell>
          <cell r="B536" t="str">
            <v>ALVEN BL CONCR "U" E=15CM ARM/CONC/AMAR</v>
          </cell>
          <cell r="C536">
            <v>27.91</v>
          </cell>
          <cell r="D536" t="str">
            <v>M</v>
          </cell>
        </row>
        <row r="537">
          <cell r="A537">
            <v>7090100160</v>
          </cell>
          <cell r="B537" t="str">
            <v>ALVEN BL CONCR "U" E=20CM ARM/CONC/AMAR</v>
          </cell>
          <cell r="C537">
            <v>34.08</v>
          </cell>
          <cell r="D537" t="str">
            <v>M</v>
          </cell>
        </row>
        <row r="538">
          <cell r="A538">
            <v>7090100170</v>
          </cell>
          <cell r="B538" t="str">
            <v>ALVENARIA ELEMENTO VAZADO CERAMICO E=7CM</v>
          </cell>
          <cell r="C538">
            <v>147.91</v>
          </cell>
          <cell r="D538" t="str">
            <v>M2</v>
          </cell>
        </row>
        <row r="539">
          <cell r="A539">
            <v>7090100180</v>
          </cell>
          <cell r="B539" t="str">
            <v>ALVENARIA ELEMENTO VAZADO CONCR E=10CM</v>
          </cell>
          <cell r="C539">
            <v>131.41</v>
          </cell>
          <cell r="D539" t="str">
            <v>M2</v>
          </cell>
        </row>
        <row r="540">
          <cell r="A540">
            <v>7090100190</v>
          </cell>
          <cell r="B540" t="str">
            <v>ALVENARIA DE PEDRA</v>
          </cell>
          <cell r="C540">
            <v>424.36</v>
          </cell>
          <cell r="D540" t="str">
            <v>M2</v>
          </cell>
        </row>
        <row r="541">
          <cell r="A541">
            <v>7090100200</v>
          </cell>
          <cell r="B541" t="str">
            <v>GUARDA CORPO PRFV 2"X2"  PADRAO A2.3</v>
          </cell>
          <cell r="C541">
            <v>390.38</v>
          </cell>
          <cell r="D541" t="str">
            <v>M</v>
          </cell>
        </row>
        <row r="542">
          <cell r="A542">
            <v>7090100210</v>
          </cell>
          <cell r="B542" t="str">
            <v>GUARDA-CORPO GALV 1.1/2"  PAD A2.2 S/TEL</v>
          </cell>
          <cell r="C542">
            <v>451.76</v>
          </cell>
          <cell r="D542" t="str">
            <v>M</v>
          </cell>
        </row>
        <row r="543">
          <cell r="A543">
            <v>7090100220</v>
          </cell>
          <cell r="B543" t="str">
            <v>GUARDA-CORPO GALV 1.1/2"  PAD A2.2 C/TEL</v>
          </cell>
          <cell r="C543">
            <v>640.54</v>
          </cell>
          <cell r="D543" t="str">
            <v>M</v>
          </cell>
        </row>
        <row r="544">
          <cell r="A544">
            <v>7090100230</v>
          </cell>
          <cell r="B544" t="str">
            <v>CORRIMAO PRFV 2"X2" PADRAO A2.3</v>
          </cell>
          <cell r="C544">
            <v>226.79</v>
          </cell>
          <cell r="D544" t="str">
            <v>M</v>
          </cell>
        </row>
        <row r="545">
          <cell r="A545">
            <v>7090100240</v>
          </cell>
          <cell r="B545" t="str">
            <v>CORRIMAO ACO GALV. 1.1/2", PAD A2.4</v>
          </cell>
          <cell r="C545">
            <v>130.7</v>
          </cell>
          <cell r="D545" t="str">
            <v>M</v>
          </cell>
        </row>
        <row r="546">
          <cell r="A546">
            <v>7090100250</v>
          </cell>
          <cell r="B546" t="str">
            <v>FORRO EM GESSO LISO</v>
          </cell>
          <cell r="C546">
            <v>32.83</v>
          </cell>
          <cell r="D546" t="str">
            <v>M2</v>
          </cell>
        </row>
        <row r="547">
          <cell r="A547">
            <v>7090100260</v>
          </cell>
          <cell r="B547" t="str">
            <v>FORRO EM REGUAS DE PVC</v>
          </cell>
          <cell r="C547">
            <v>51.74</v>
          </cell>
          <cell r="D547" t="str">
            <v>M2</v>
          </cell>
        </row>
        <row r="548">
          <cell r="A548">
            <v>7090100270</v>
          </cell>
          <cell r="B548" t="str">
            <v>LINHA DE SOMBRA PARA FORRO DE GESSO</v>
          </cell>
          <cell r="C548">
            <v>19.33</v>
          </cell>
          <cell r="D548" t="str">
            <v>M</v>
          </cell>
        </row>
        <row r="549">
          <cell r="A549">
            <v>7090100280</v>
          </cell>
          <cell r="B549" t="str">
            <v>DIVISORIA CEGA N1 PAIN/PAIN PERF SIMPLES</v>
          </cell>
          <cell r="C549">
            <v>98.06</v>
          </cell>
          <cell r="D549" t="str">
            <v>M2</v>
          </cell>
        </row>
        <row r="550">
          <cell r="A550">
            <v>7090100290</v>
          </cell>
          <cell r="B550" t="str">
            <v>DIVISORIA N2 PAINEL/VIDRO PERFIL SIMPLES</v>
          </cell>
          <cell r="C550">
            <v>116.45</v>
          </cell>
          <cell r="D550" t="str">
            <v>M2</v>
          </cell>
        </row>
        <row r="551">
          <cell r="A551">
            <v>7090100300</v>
          </cell>
          <cell r="B551" t="str">
            <v>DIVISORIA N3 PAIN/VID/PAIN PERF SIMPLES</v>
          </cell>
          <cell r="C551">
            <v>113.38</v>
          </cell>
          <cell r="D551" t="str">
            <v>M2</v>
          </cell>
        </row>
        <row r="552">
          <cell r="A552">
            <v>7090100310</v>
          </cell>
          <cell r="B552" t="str">
            <v>DIVISORIA CEGA N1 PAIN/PAIN PERF DUPLO</v>
          </cell>
          <cell r="C552">
            <v>114.92</v>
          </cell>
          <cell r="D552" t="str">
            <v>M2</v>
          </cell>
        </row>
        <row r="553">
          <cell r="A553">
            <v>7100100010</v>
          </cell>
          <cell r="B553" t="str">
            <v>PISO CERAMICO PEI-5 TIPO "A"</v>
          </cell>
          <cell r="C553">
            <v>98.22</v>
          </cell>
          <cell r="D553" t="str">
            <v>M2</v>
          </cell>
        </row>
        <row r="554">
          <cell r="A554">
            <v>7100100020</v>
          </cell>
          <cell r="B554" t="str">
            <v>REVESTIMENTO CERAMICO PEI-3 TIPO "A"</v>
          </cell>
          <cell r="C554">
            <v>101.26</v>
          </cell>
          <cell r="D554" t="str">
            <v>M2</v>
          </cell>
        </row>
        <row r="555">
          <cell r="A555">
            <v>7100100030</v>
          </cell>
          <cell r="B555" t="str">
            <v>PISO LADRILHO HIDRAULICO 20X20CM</v>
          </cell>
          <cell r="C555">
            <v>116</v>
          </cell>
          <cell r="D555" t="str">
            <v>M2</v>
          </cell>
        </row>
        <row r="556">
          <cell r="A556">
            <v>7100100040</v>
          </cell>
          <cell r="B556" t="str">
            <v>PLACAS CONCR. ARMADO E=8,0CM 50X50CM-VIA</v>
          </cell>
          <cell r="C556">
            <v>54.6</v>
          </cell>
          <cell r="D556" t="str">
            <v>UN</v>
          </cell>
        </row>
        <row r="557">
          <cell r="A557">
            <v>7100100050</v>
          </cell>
          <cell r="B557" t="str">
            <v>PLACAS CONCR ARMADO E=4,0CM 40X40CM-JARD</v>
          </cell>
          <cell r="C557">
            <v>25.04</v>
          </cell>
          <cell r="D557" t="str">
            <v>UN</v>
          </cell>
        </row>
        <row r="558">
          <cell r="A558">
            <v>7100100060</v>
          </cell>
          <cell r="B558" t="str">
            <v>PISO ALTA RESIST C/ JUNTA E AGREGADO 8MM</v>
          </cell>
          <cell r="C558">
            <v>90.25</v>
          </cell>
          <cell r="D558" t="str">
            <v>M2</v>
          </cell>
        </row>
        <row r="559">
          <cell r="A559">
            <v>7100100070</v>
          </cell>
          <cell r="B559" t="str">
            <v>PISO CIMENTADO E=2,0CM SOB/ LASTRO 8,0CM</v>
          </cell>
          <cell r="C559">
            <v>60.57</v>
          </cell>
          <cell r="D559" t="str">
            <v>M2</v>
          </cell>
        </row>
        <row r="560">
          <cell r="A560">
            <v>7100100080</v>
          </cell>
          <cell r="B560" t="str">
            <v>RODAPE CERAMICO PEI-5 TIPO "A"</v>
          </cell>
          <cell r="C560">
            <v>15.35</v>
          </cell>
          <cell r="D560" t="str">
            <v>M</v>
          </cell>
        </row>
        <row r="561">
          <cell r="A561">
            <v>7100100090</v>
          </cell>
          <cell r="B561" t="str">
            <v>RODAPE DE MADEIRA MACICA H=7,0CM</v>
          </cell>
          <cell r="C561">
            <v>21.71</v>
          </cell>
          <cell r="D561" t="str">
            <v>M</v>
          </cell>
        </row>
        <row r="562">
          <cell r="A562">
            <v>7100100100</v>
          </cell>
          <cell r="B562" t="str">
            <v>SOLEIRA, RODAPE E PEITORIL GRANITO E=2CM</v>
          </cell>
          <cell r="C562">
            <v>595.19</v>
          </cell>
          <cell r="D562" t="str">
            <v>M2</v>
          </cell>
        </row>
        <row r="563">
          <cell r="A563">
            <v>7100100110</v>
          </cell>
          <cell r="B563" t="str">
            <v>REGUL BASE DE PISO C/ ARGAM 1:3, E=3CM</v>
          </cell>
          <cell r="C563">
            <v>23.51</v>
          </cell>
          <cell r="D563" t="str">
            <v>M2</v>
          </cell>
        </row>
        <row r="564">
          <cell r="A564">
            <v>7100100120</v>
          </cell>
          <cell r="B564" t="str">
            <v>EMBOCO ARGAMASSA CIMENTO/CAL/AREIA 1:2:9</v>
          </cell>
          <cell r="C564">
            <v>30.13</v>
          </cell>
          <cell r="D564" t="str">
            <v>M2</v>
          </cell>
        </row>
        <row r="565">
          <cell r="A565">
            <v>7100100130</v>
          </cell>
          <cell r="B565" t="str">
            <v>REBOCO COMUM ARGAMASSA CIMENTO/AREIA 1:3</v>
          </cell>
          <cell r="C565">
            <v>20.26</v>
          </cell>
          <cell r="D565" t="str">
            <v>M2</v>
          </cell>
        </row>
        <row r="566">
          <cell r="A566">
            <v>7100100140</v>
          </cell>
          <cell r="B566" t="str">
            <v>REBOCO PAULISTA ARGAM CIMENTO/AREIA 1:3</v>
          </cell>
          <cell r="C566">
            <v>29.99</v>
          </cell>
          <cell r="D566" t="str">
            <v>M2</v>
          </cell>
        </row>
        <row r="567">
          <cell r="A567">
            <v>7100100150</v>
          </cell>
          <cell r="B567" t="str">
            <v>REBOCO PAULISTA TETO/PLATIB TRAÇO 1:2:9</v>
          </cell>
          <cell r="C567">
            <v>44.39</v>
          </cell>
          <cell r="D567" t="str">
            <v>M2</v>
          </cell>
        </row>
        <row r="568">
          <cell r="A568">
            <v>7100100160</v>
          </cell>
          <cell r="B568" t="str">
            <v>CALAFETO ARGAMASSA CIMENTO/AREIA 1:3</v>
          </cell>
          <cell r="C568">
            <v>4.54</v>
          </cell>
          <cell r="D568" t="str">
            <v>M2</v>
          </cell>
        </row>
        <row r="569">
          <cell r="A569">
            <v>7100100170</v>
          </cell>
          <cell r="B569" t="str">
            <v>CHAPISCO INT/EXT ARGAM CIMENTO/AREIA 1:3</v>
          </cell>
          <cell r="C569">
            <v>6</v>
          </cell>
          <cell r="D569" t="str">
            <v>M2</v>
          </cell>
        </row>
        <row r="570">
          <cell r="A570">
            <v>7100100180</v>
          </cell>
          <cell r="B570" t="str">
            <v>CHAPISCO TETO/PLATIB ARG CIMEN/AREIA 1:3</v>
          </cell>
          <cell r="C570">
            <v>6.71</v>
          </cell>
          <cell r="D570" t="str">
            <v>M2</v>
          </cell>
        </row>
        <row r="571">
          <cell r="A571">
            <v>7100100190</v>
          </cell>
          <cell r="B571" t="str">
            <v>CHAPISCO ACABAM ARGAM CIMENTO/AREIA 1:3</v>
          </cell>
          <cell r="C571">
            <v>13.13</v>
          </cell>
          <cell r="D571" t="str">
            <v>M2</v>
          </cell>
        </row>
        <row r="572">
          <cell r="A572">
            <v>7100100200</v>
          </cell>
          <cell r="B572" t="str">
            <v>EMASSAMENTO ESQUADRIAS MADEIRA 2 DEMAOS</v>
          </cell>
          <cell r="C572">
            <v>21.26</v>
          </cell>
          <cell r="D572" t="str">
            <v>M2</v>
          </cell>
        </row>
        <row r="573">
          <cell r="A573">
            <v>7100100210</v>
          </cell>
          <cell r="B573" t="str">
            <v>EMASSAM PAREDE/TETO MASSA PVA 2 DEMAOS</v>
          </cell>
          <cell r="C573">
            <v>16.97</v>
          </cell>
          <cell r="D573" t="str">
            <v>M2</v>
          </cell>
        </row>
        <row r="574">
          <cell r="A574">
            <v>7100100220</v>
          </cell>
          <cell r="B574" t="str">
            <v>EMASSAM PAREDE/TETO MASSA ACRIL 2 DEMAOS</v>
          </cell>
          <cell r="C574">
            <v>19.07</v>
          </cell>
          <cell r="D574" t="str">
            <v>M2</v>
          </cell>
        </row>
        <row r="575">
          <cell r="A575">
            <v>7100100230</v>
          </cell>
          <cell r="B575" t="str">
            <v>PINTURA CAL PAREDE EXT/MEIO FIO 1 DEMAO</v>
          </cell>
          <cell r="C575">
            <v>2.59</v>
          </cell>
          <cell r="D575" t="str">
            <v>M2</v>
          </cell>
        </row>
        <row r="576">
          <cell r="A576">
            <v>7100100240</v>
          </cell>
          <cell r="B576" t="str">
            <v>PINTURA PVA LATEX  PAREDE/TETO 2 DEMAOS</v>
          </cell>
          <cell r="C576">
            <v>13.02</v>
          </cell>
          <cell r="D576" t="str">
            <v>M2</v>
          </cell>
        </row>
        <row r="577">
          <cell r="A577">
            <v>7100100250</v>
          </cell>
          <cell r="B577" t="str">
            <v>PINTURA PVA LATEX  PAREDE/TETO 3 DEMAOS</v>
          </cell>
          <cell r="C577">
            <v>18.97</v>
          </cell>
          <cell r="D577" t="str">
            <v>M2</v>
          </cell>
        </row>
        <row r="578">
          <cell r="A578">
            <v>7100100260</v>
          </cell>
          <cell r="B578" t="str">
            <v>PINTURA ACRILICA SOBRE CHAPISCO 2 DEMAOS</v>
          </cell>
          <cell r="C578">
            <v>27.72</v>
          </cell>
          <cell r="D578" t="str">
            <v>M2</v>
          </cell>
        </row>
        <row r="579">
          <cell r="A579">
            <v>7100100270</v>
          </cell>
          <cell r="B579" t="str">
            <v>PINTURA LATEX SOBRE CHAPISCO 2 DEMAOS</v>
          </cell>
          <cell r="C579">
            <v>24.4</v>
          </cell>
          <cell r="D579" t="str">
            <v>M2</v>
          </cell>
        </row>
        <row r="580">
          <cell r="A580">
            <v>7100100280</v>
          </cell>
          <cell r="B580" t="str">
            <v>PINTURA TEXTURA ACRILICA FINA</v>
          </cell>
          <cell r="C580">
            <v>15.65</v>
          </cell>
          <cell r="D580" t="str">
            <v>M2</v>
          </cell>
        </row>
        <row r="581">
          <cell r="A581">
            <v>7100100290</v>
          </cell>
          <cell r="B581" t="str">
            <v>PINTURA TEXTURA ACRILICA GROSSA</v>
          </cell>
          <cell r="C581">
            <v>19.91</v>
          </cell>
          <cell r="D581" t="str">
            <v>M2</v>
          </cell>
        </row>
        <row r="582">
          <cell r="A582">
            <v>7100100300</v>
          </cell>
          <cell r="B582" t="str">
            <v>PINTURA ESMALTE SINTETICO ACO 2 DEMAOS</v>
          </cell>
          <cell r="C582">
            <v>19.37</v>
          </cell>
          <cell r="D582" t="str">
            <v>M2</v>
          </cell>
        </row>
        <row r="583">
          <cell r="A583">
            <v>7100100310</v>
          </cell>
          <cell r="B583" t="str">
            <v>PINTURA ESMALTE SINTET TUBUL 2 DEMAOS</v>
          </cell>
          <cell r="C583">
            <v>32.92</v>
          </cell>
          <cell r="D583" t="str">
            <v>M2</v>
          </cell>
        </row>
        <row r="584">
          <cell r="A584">
            <v>7100100320</v>
          </cell>
          <cell r="B584" t="str">
            <v>PINT ESMALTE SINT PAREDE/TETO 2 DEMAOS</v>
          </cell>
          <cell r="C584">
            <v>20.19</v>
          </cell>
          <cell r="D584" t="str">
            <v>M2</v>
          </cell>
        </row>
        <row r="585">
          <cell r="A585">
            <v>7100100330</v>
          </cell>
          <cell r="B585" t="str">
            <v>PINT ESMALTE SINT PAREDE/TETO 3 DEMAOS</v>
          </cell>
          <cell r="C585">
            <v>22.63</v>
          </cell>
          <cell r="D585" t="str">
            <v>M2</v>
          </cell>
        </row>
        <row r="586">
          <cell r="A586">
            <v>7100100340</v>
          </cell>
          <cell r="B586" t="str">
            <v>PINTURA ESMALTE SINTET MADEIRA 2 DEMAOS</v>
          </cell>
          <cell r="C586">
            <v>22.42</v>
          </cell>
          <cell r="D586" t="str">
            <v>M2</v>
          </cell>
        </row>
        <row r="587">
          <cell r="A587">
            <v>7100100350</v>
          </cell>
          <cell r="B587" t="str">
            <v>PINTURA ACRILICA PAREDE/TETO 2 DEMAOS</v>
          </cell>
          <cell r="C587">
            <v>17.86</v>
          </cell>
          <cell r="D587" t="str">
            <v>M2</v>
          </cell>
        </row>
        <row r="588">
          <cell r="A588">
            <v>7100100360</v>
          </cell>
          <cell r="B588" t="str">
            <v>PINTURA ACRILICA PAREDE/TETO 3 DEMAOS</v>
          </cell>
          <cell r="C588">
            <v>22.47</v>
          </cell>
          <cell r="D588" t="str">
            <v>M2</v>
          </cell>
        </row>
        <row r="589">
          <cell r="A589">
            <v>7100100370</v>
          </cell>
          <cell r="B589" t="str">
            <v>PINTURA EM VERNIZ ACRILICO 2 DEMAOS</v>
          </cell>
          <cell r="C589">
            <v>16.38</v>
          </cell>
          <cell r="D589" t="str">
            <v>M2</v>
          </cell>
        </row>
        <row r="590">
          <cell r="A590">
            <v>7100100380</v>
          </cell>
          <cell r="B590" t="str">
            <v>PINTURA EPOXI PAREDES 2 DEMAOS</v>
          </cell>
          <cell r="C590">
            <v>33.14</v>
          </cell>
          <cell r="D590" t="str">
            <v>M2</v>
          </cell>
        </row>
        <row r="591">
          <cell r="A591">
            <v>7100100390</v>
          </cell>
          <cell r="B591" t="str">
            <v>PINT ANTICORROSIVA ZARCAO FERRO 2 DEMAOS</v>
          </cell>
          <cell r="C591">
            <v>15.66</v>
          </cell>
          <cell r="D591" t="str">
            <v>M2</v>
          </cell>
        </row>
        <row r="592">
          <cell r="A592">
            <v>7100100400</v>
          </cell>
          <cell r="B592" t="str">
            <v>PINTURA ACRILICA PARA PISO 2 DEMAOS</v>
          </cell>
          <cell r="C592">
            <v>17.02</v>
          </cell>
          <cell r="D592" t="str">
            <v>M2</v>
          </cell>
        </row>
        <row r="593">
          <cell r="A593">
            <v>7100100410</v>
          </cell>
          <cell r="B593" t="str">
            <v>PINTURA COM NATA DE CIMENTO</v>
          </cell>
          <cell r="C593">
            <v>9.59</v>
          </cell>
          <cell r="D593" t="str">
            <v>M2</v>
          </cell>
        </row>
        <row r="594">
          <cell r="A594">
            <v>7100100420</v>
          </cell>
          <cell r="B594" t="str">
            <v>BANCADA DE APOIO GRANITO CINZA E=2,0CM</v>
          </cell>
          <cell r="C594">
            <v>387.93</v>
          </cell>
          <cell r="D594" t="str">
            <v>M2</v>
          </cell>
        </row>
        <row r="595">
          <cell r="A595">
            <v>7100100430</v>
          </cell>
          <cell r="B595" t="str">
            <v>PRIMER EPOXI - INTERPLUS 56 ESTRUT METAL</v>
          </cell>
          <cell r="C595">
            <v>23.46</v>
          </cell>
          <cell r="D595" t="str">
            <v>M2</v>
          </cell>
        </row>
        <row r="596">
          <cell r="A596">
            <v>7100100440</v>
          </cell>
          <cell r="B596" t="str">
            <v>PINTURA INDUSTRIAL EXTERNA TUBO DE AÇO</v>
          </cell>
          <cell r="C596">
            <v>54.5</v>
          </cell>
          <cell r="D596" t="str">
            <v>M2</v>
          </cell>
        </row>
        <row r="597">
          <cell r="A597">
            <v>7100100450</v>
          </cell>
          <cell r="B597" t="str">
            <v>SELADOR ACRILICO PAREDE/TETO</v>
          </cell>
          <cell r="C597">
            <v>6.53</v>
          </cell>
          <cell r="D597" t="str">
            <v>M2</v>
          </cell>
        </row>
        <row r="598">
          <cell r="A598">
            <v>7100100460</v>
          </cell>
          <cell r="B598" t="str">
            <v>POLIURETANO ACRIL ESTR METAL DUAS DEMAOS</v>
          </cell>
          <cell r="C598">
            <v>22.54</v>
          </cell>
          <cell r="D598" t="str">
            <v>M2</v>
          </cell>
        </row>
        <row r="599">
          <cell r="A599">
            <v>7100100470</v>
          </cell>
          <cell r="B599" t="str">
            <v>REBOCO IMPERME C/ ARGAMASSA TIXOTROPICA</v>
          </cell>
          <cell r="C599">
            <v>167.05</v>
          </cell>
          <cell r="D599" t="str">
            <v>M2</v>
          </cell>
        </row>
        <row r="600">
          <cell r="A600">
            <v>7100100480</v>
          </cell>
          <cell r="B600" t="str">
            <v>PINTURA EM VERNIZ REDUTOR EPOXI 2 DEMAOS</v>
          </cell>
          <cell r="C600">
            <v>19.36</v>
          </cell>
          <cell r="D600" t="str">
            <v>M2</v>
          </cell>
        </row>
        <row r="601">
          <cell r="A601">
            <v>7110100010</v>
          </cell>
          <cell r="B601" t="str">
            <v>ADITIVO IMPERMEABILIZANTE SIKA 1 OU SIMI</v>
          </cell>
          <cell r="C601">
            <v>7.65</v>
          </cell>
          <cell r="D601" t="str">
            <v>KG</v>
          </cell>
        </row>
        <row r="602">
          <cell r="A602">
            <v>7110100020</v>
          </cell>
          <cell r="B602" t="str">
            <v>ADIT ACELER PEGA/ENDURECIM SIKA 3 OU SIM</v>
          </cell>
          <cell r="C602">
            <v>13.89</v>
          </cell>
          <cell r="D602" t="str">
            <v>KG</v>
          </cell>
        </row>
        <row r="603">
          <cell r="A603">
            <v>7110100030</v>
          </cell>
          <cell r="B603" t="str">
            <v>ADESIVO BASE POLIMERO SIKAFIX OU SIMILAR</v>
          </cell>
          <cell r="C603">
            <v>16.54</v>
          </cell>
          <cell r="D603" t="str">
            <v>KG</v>
          </cell>
        </row>
        <row r="604">
          <cell r="A604">
            <v>7110100040</v>
          </cell>
          <cell r="B604" t="str">
            <v>ARGAMASSA FLUIDA SIKAGROUT250 OU SIMILAR</v>
          </cell>
          <cell r="C604">
            <v>4416.61</v>
          </cell>
          <cell r="D604" t="str">
            <v>M3</v>
          </cell>
        </row>
        <row r="605">
          <cell r="A605">
            <v>7110100050</v>
          </cell>
          <cell r="B605" t="str">
            <v>SIKA TOP 108 OU SIMILAR 2 DEMAOS</v>
          </cell>
          <cell r="C605">
            <v>53.29</v>
          </cell>
          <cell r="D605" t="str">
            <v>M2</v>
          </cell>
        </row>
        <row r="606">
          <cell r="A606">
            <v>7110100060</v>
          </cell>
          <cell r="B606" t="str">
            <v>IGOLFLEX OU SIMILAR 2 DEMAOS</v>
          </cell>
          <cell r="C606">
            <v>28.76</v>
          </cell>
          <cell r="D606" t="str">
            <v>M2</v>
          </cell>
        </row>
        <row r="607">
          <cell r="A607">
            <v>7110100070</v>
          </cell>
          <cell r="B607" t="str">
            <v>IGOLFLEX OU SIMILAR 3 DEMAOS</v>
          </cell>
          <cell r="C607">
            <v>43.21</v>
          </cell>
          <cell r="D607" t="str">
            <v>M2</v>
          </cell>
        </row>
        <row r="608">
          <cell r="A608">
            <v>7110100080</v>
          </cell>
          <cell r="B608" t="str">
            <v>IGOLFLEX BRANCO OU SIMILAR 2 DEMAOS</v>
          </cell>
          <cell r="C608">
            <v>45.09</v>
          </cell>
          <cell r="D608" t="str">
            <v>M2</v>
          </cell>
        </row>
        <row r="609">
          <cell r="A609">
            <v>7110100090</v>
          </cell>
          <cell r="B609" t="str">
            <v>IGOLFLEX BRANCO OU SIMILAR 3 DEMAOS</v>
          </cell>
          <cell r="C609">
            <v>67.77</v>
          </cell>
          <cell r="D609" t="str">
            <v>M2</v>
          </cell>
        </row>
        <row r="610">
          <cell r="A610">
            <v>7110100100</v>
          </cell>
          <cell r="B610" t="str">
            <v>IGOL 2 OU SIMILAR 2 DEMAOS</v>
          </cell>
          <cell r="C610">
            <v>13.58</v>
          </cell>
          <cell r="D610" t="str">
            <v>M2</v>
          </cell>
        </row>
        <row r="611">
          <cell r="A611">
            <v>7110100110</v>
          </cell>
          <cell r="B611" t="str">
            <v>SIKA TOP 107 OU SIMILAR 1 DEMAO</v>
          </cell>
          <cell r="C611">
            <v>18.83</v>
          </cell>
          <cell r="D611" t="str">
            <v>M2</v>
          </cell>
        </row>
        <row r="612">
          <cell r="A612">
            <v>7110100120</v>
          </cell>
          <cell r="B612" t="str">
            <v>SIKA TOP 107 OU SIMILAR 2 DEMAOS</v>
          </cell>
          <cell r="C612">
            <v>37.67</v>
          </cell>
          <cell r="D612" t="str">
            <v>M2</v>
          </cell>
        </row>
        <row r="613">
          <cell r="A613">
            <v>7110100130</v>
          </cell>
          <cell r="B613" t="str">
            <v>SIKA TOP 107 OU SIMILAR 3 DEMAOS</v>
          </cell>
          <cell r="C613">
            <v>56.49</v>
          </cell>
          <cell r="D613" t="str">
            <v>M2</v>
          </cell>
        </row>
        <row r="614">
          <cell r="A614">
            <v>7110100140</v>
          </cell>
          <cell r="B614" t="str">
            <v>SIKA TOP FLEX OU SIMILAR 1 DEMAO</v>
          </cell>
          <cell r="C614">
            <v>18.98</v>
          </cell>
          <cell r="D614" t="str">
            <v>M2</v>
          </cell>
        </row>
        <row r="615">
          <cell r="A615">
            <v>7110100150</v>
          </cell>
          <cell r="B615" t="str">
            <v>SIKA TOP FLEX OU SIMILAR 2 DEMAOS</v>
          </cell>
          <cell r="C615">
            <v>37.97</v>
          </cell>
          <cell r="D615" t="str">
            <v>M2</v>
          </cell>
        </row>
        <row r="616">
          <cell r="A616">
            <v>7110100160</v>
          </cell>
          <cell r="B616" t="str">
            <v>SIKA TOP FLEX OU SIMILAR 3 DEMAOS</v>
          </cell>
          <cell r="C616">
            <v>56.94</v>
          </cell>
          <cell r="D616" t="str">
            <v>M2</v>
          </cell>
        </row>
        <row r="617">
          <cell r="A617">
            <v>7110100170</v>
          </cell>
          <cell r="B617" t="str">
            <v>SIKAGARD 62 OU SIMILAR</v>
          </cell>
          <cell r="C617">
            <v>83.63</v>
          </cell>
          <cell r="D617" t="str">
            <v>M2</v>
          </cell>
        </row>
        <row r="618">
          <cell r="A618">
            <v>7110100180</v>
          </cell>
          <cell r="B618" t="str">
            <v>MANTA ASFALTICA E=4MM ESTRUTURADA</v>
          </cell>
          <cell r="C618">
            <v>53.47</v>
          </cell>
          <cell r="D618" t="str">
            <v>M2</v>
          </cell>
        </row>
        <row r="619">
          <cell r="A619">
            <v>7110100190</v>
          </cell>
          <cell r="B619" t="str">
            <v>REJUNTE MASTIQUE 2X1 - SIKAFLEX OU SIMIL</v>
          </cell>
          <cell r="C619">
            <v>38.61</v>
          </cell>
          <cell r="D619" t="str">
            <v>M</v>
          </cell>
        </row>
        <row r="620">
          <cell r="A620">
            <v>7110100200</v>
          </cell>
          <cell r="B620" t="str">
            <v>PINTURA EPOXI ALCATRAO 3 DEMAOS</v>
          </cell>
          <cell r="C620">
            <v>44.64</v>
          </cell>
          <cell r="D620" t="str">
            <v>M2</v>
          </cell>
        </row>
        <row r="621">
          <cell r="A621">
            <v>7110100210</v>
          </cell>
          <cell r="B621" t="str">
            <v>TECIDO DE POLIESTER 1 CAMADA</v>
          </cell>
          <cell r="C621">
            <v>8.07</v>
          </cell>
          <cell r="D621" t="str">
            <v>M2</v>
          </cell>
        </row>
        <row r="622">
          <cell r="A622">
            <v>7110100220</v>
          </cell>
          <cell r="B622" t="str">
            <v>ISOPOR COM E=2,5CM</v>
          </cell>
          <cell r="C622">
            <v>7.07</v>
          </cell>
          <cell r="D622" t="str">
            <v>M2</v>
          </cell>
        </row>
        <row r="623">
          <cell r="A623">
            <v>7110100230</v>
          </cell>
          <cell r="B623" t="str">
            <v>ISOPOR COM E=1,0CM</v>
          </cell>
          <cell r="C623">
            <v>3.34</v>
          </cell>
          <cell r="D623" t="str">
            <v>M2</v>
          </cell>
        </row>
        <row r="624">
          <cell r="A624">
            <v>7110100240</v>
          </cell>
          <cell r="B624" t="str">
            <v>JUNTA DILAT ELAST CONCR FUNGENBAND O-22</v>
          </cell>
          <cell r="C624">
            <v>432.14</v>
          </cell>
          <cell r="D624" t="str">
            <v>M</v>
          </cell>
        </row>
        <row r="625">
          <cell r="A625">
            <v>7110100250</v>
          </cell>
          <cell r="B625" t="str">
            <v>REVEST SIKA TOP 122 OU SIMILAR E=20MM</v>
          </cell>
          <cell r="C625">
            <v>239.12</v>
          </cell>
          <cell r="D625" t="str">
            <v>M2</v>
          </cell>
        </row>
        <row r="626">
          <cell r="A626">
            <v>7110100260</v>
          </cell>
          <cell r="B626" t="str">
            <v>IMPERMEABILIZACAO GEOMEMBRANA PEAD E=2MM</v>
          </cell>
          <cell r="C626">
            <v>52.79</v>
          </cell>
          <cell r="D626" t="str">
            <v>M2</v>
          </cell>
        </row>
        <row r="627">
          <cell r="A627">
            <v>7110100270</v>
          </cell>
          <cell r="B627" t="str">
            <v>JATEAMENTO COM GRANALHA SA-2 1/2</v>
          </cell>
          <cell r="C627">
            <v>25.79</v>
          </cell>
          <cell r="D627" t="str">
            <v>M2</v>
          </cell>
        </row>
        <row r="628">
          <cell r="A628">
            <v>7110100280</v>
          </cell>
          <cell r="B628" t="str">
            <v>GEOGRELHA DE POLIESTER RESISTENCIA 200KN</v>
          </cell>
          <cell r="C628">
            <v>104.9</v>
          </cell>
          <cell r="D628" t="str">
            <v>M2</v>
          </cell>
        </row>
        <row r="629">
          <cell r="A629">
            <v>7110100290</v>
          </cell>
          <cell r="B629" t="str">
            <v>MANTA GEOTEXTIL POLIESTER 10KN/M</v>
          </cell>
          <cell r="C629">
            <v>6.76</v>
          </cell>
          <cell r="D629" t="str">
            <v>M2</v>
          </cell>
        </row>
        <row r="630">
          <cell r="A630">
            <v>7110100300</v>
          </cell>
          <cell r="B630" t="str">
            <v>JUNTA DILAT PERFIL ELAST EPMD - JEENE VV</v>
          </cell>
          <cell r="C630">
            <v>102.14</v>
          </cell>
          <cell r="D630" t="str">
            <v>M</v>
          </cell>
        </row>
        <row r="631">
          <cell r="A631">
            <v>7110100310</v>
          </cell>
          <cell r="B631" t="str">
            <v>FITA HIDROEXP JUNTA CONCR - PENEBAR SW55</v>
          </cell>
          <cell r="C631">
            <v>70.37</v>
          </cell>
          <cell r="D631" t="str">
            <v>M</v>
          </cell>
        </row>
        <row r="632">
          <cell r="A632">
            <v>7110100320</v>
          </cell>
          <cell r="B632" t="str">
            <v>LONA PLASTICA POLIETILENO ESP=200 MICRAS</v>
          </cell>
          <cell r="C632">
            <v>10.83</v>
          </cell>
          <cell r="D632" t="str">
            <v>M2</v>
          </cell>
        </row>
        <row r="633">
          <cell r="A633">
            <v>7120100010</v>
          </cell>
          <cell r="B633" t="str">
            <v>PORTA MADEIRA PRANCHETA, COMPLETA</v>
          </cell>
          <cell r="C633">
            <v>313.47</v>
          </cell>
          <cell r="D633" t="str">
            <v>M2</v>
          </cell>
        </row>
        <row r="634">
          <cell r="A634">
            <v>7120100020</v>
          </cell>
          <cell r="B634" t="str">
            <v>PORTA DE MADEIRA ALMOFADA, COMPLETA</v>
          </cell>
          <cell r="C634">
            <v>325.21</v>
          </cell>
          <cell r="D634" t="str">
            <v>M2</v>
          </cell>
        </row>
        <row r="635">
          <cell r="A635">
            <v>7120100030</v>
          </cell>
          <cell r="B635" t="str">
            <v>PORTA ALUMINIO DE ABRIR/CORRER, COMPLETA</v>
          </cell>
          <cell r="C635">
            <v>534.63</v>
          </cell>
          <cell r="D635" t="str">
            <v>M2</v>
          </cell>
        </row>
        <row r="636">
          <cell r="A636">
            <v>7120100040</v>
          </cell>
          <cell r="B636" t="str">
            <v>JANELA/BASCULA ALUM ABRIR/CORRER, COMPL</v>
          </cell>
          <cell r="C636">
            <v>633.48</v>
          </cell>
          <cell r="D636" t="str">
            <v>M2</v>
          </cell>
        </row>
        <row r="637">
          <cell r="A637">
            <v>7120100050</v>
          </cell>
          <cell r="B637" t="str">
            <v>VIDRO LISO TRANSPARENTE E=4MM</v>
          </cell>
          <cell r="C637">
            <v>100.09</v>
          </cell>
          <cell r="D637" t="str">
            <v>M2</v>
          </cell>
        </row>
        <row r="638">
          <cell r="A638">
            <v>7120100060</v>
          </cell>
          <cell r="B638" t="str">
            <v>DIVISORIA GRANITO CINZA POLIDO DUAS FACE</v>
          </cell>
          <cell r="C638">
            <v>279.5</v>
          </cell>
          <cell r="D638" t="str">
            <v>M2</v>
          </cell>
        </row>
        <row r="639">
          <cell r="A639">
            <v>7120100070</v>
          </cell>
          <cell r="B639" t="str">
            <v>ESPELHO DE CRISTAL E=4MM</v>
          </cell>
          <cell r="C639">
            <v>454.36</v>
          </cell>
          <cell r="D639" t="str">
            <v>M2</v>
          </cell>
        </row>
        <row r="640">
          <cell r="A640">
            <v>7120100080</v>
          </cell>
          <cell r="B640" t="str">
            <v>PORTA ALUMINIO VENEZIANA COMPLETA</v>
          </cell>
          <cell r="C640">
            <v>545.77</v>
          </cell>
          <cell r="D640" t="str">
            <v>M2</v>
          </cell>
        </row>
        <row r="641">
          <cell r="A641">
            <v>7120100090</v>
          </cell>
          <cell r="B641" t="str">
            <v>PORTA VIDRO TEMP INCOLOR E=10MM COMPL</v>
          </cell>
          <cell r="C641">
            <v>556.58</v>
          </cell>
          <cell r="D641" t="str">
            <v>M2</v>
          </cell>
        </row>
        <row r="642">
          <cell r="A642">
            <v>7120100100</v>
          </cell>
          <cell r="B642" t="str">
            <v>PORTA PARA DIVISORIAS COMPLETA</v>
          </cell>
          <cell r="C642">
            <v>178.25</v>
          </cell>
          <cell r="D642" t="str">
            <v>M2</v>
          </cell>
        </row>
        <row r="643">
          <cell r="A643">
            <v>7120100110</v>
          </cell>
          <cell r="B643" t="str">
            <v>PORTA COM VIDRO P DIVISORIAS COMPLETA</v>
          </cell>
          <cell r="C643">
            <v>196.64</v>
          </cell>
          <cell r="D643" t="str">
            <v>M2</v>
          </cell>
        </row>
        <row r="644">
          <cell r="A644">
            <v>7120100120</v>
          </cell>
          <cell r="B644" t="str">
            <v>MOLA PARA PORTA DE VIDRO</v>
          </cell>
          <cell r="C644">
            <v>1240.77</v>
          </cell>
          <cell r="D644" t="str">
            <v>UN</v>
          </cell>
        </row>
        <row r="645">
          <cell r="A645">
            <v>7120100130</v>
          </cell>
          <cell r="B645" t="str">
            <v>JANELA/BASCULA MAD ABRIR/CORRER COMPL</v>
          </cell>
          <cell r="C645">
            <v>739.18</v>
          </cell>
          <cell r="D645" t="str">
            <v>M2</v>
          </cell>
        </row>
        <row r="646">
          <cell r="A646">
            <v>7120100140</v>
          </cell>
          <cell r="B646" t="str">
            <v>JANELA/BASCULA VID TEMP INC CORRER COMPL</v>
          </cell>
          <cell r="C646">
            <v>257.43</v>
          </cell>
          <cell r="D646" t="str">
            <v>M2</v>
          </cell>
        </row>
        <row r="647">
          <cell r="A647">
            <v>7120100150</v>
          </cell>
          <cell r="B647" t="str">
            <v>LIVRE</v>
          </cell>
          <cell r="C647">
            <v>0</v>
          </cell>
          <cell r="D647" t="str">
            <v>UN</v>
          </cell>
        </row>
        <row r="648">
          <cell r="A648">
            <v>7120100160</v>
          </cell>
          <cell r="B648" t="str">
            <v>LIVRE</v>
          </cell>
          <cell r="C648">
            <v>0</v>
          </cell>
          <cell r="D648" t="str">
            <v>UN</v>
          </cell>
        </row>
        <row r="649">
          <cell r="A649">
            <v>7129000001</v>
          </cell>
          <cell r="B649" t="str">
            <v>PORTA CORTA FOGO 0,80X2,10M, COMPLETA</v>
          </cell>
          <cell r="C649">
            <v>1317.69</v>
          </cell>
          <cell r="D649" t="str">
            <v>UN</v>
          </cell>
        </row>
        <row r="650">
          <cell r="A650">
            <v>7129000002</v>
          </cell>
          <cell r="B650" t="str">
            <v>JANELA DE VENT COM ATERRAM PAD ESCELSA</v>
          </cell>
          <cell r="C650">
            <v>733.02</v>
          </cell>
          <cell r="D650" t="str">
            <v>UN</v>
          </cell>
        </row>
        <row r="651">
          <cell r="A651">
            <v>7129000003</v>
          </cell>
          <cell r="B651" t="str">
            <v>PORTA ACUSTICA SALA DESIDRATACAO - ETA V</v>
          </cell>
          <cell r="C651">
            <v>70518.02</v>
          </cell>
          <cell r="D651" t="str">
            <v>UN</v>
          </cell>
        </row>
        <row r="652">
          <cell r="A652">
            <v>7129000004</v>
          </cell>
          <cell r="B652" t="str">
            <v>FECHADURA COMPLETA PARA PORTA INTERNA</v>
          </cell>
          <cell r="C652">
            <v>136.09</v>
          </cell>
          <cell r="D652" t="str">
            <v>UN</v>
          </cell>
        </row>
        <row r="653">
          <cell r="A653">
            <v>7129000005</v>
          </cell>
          <cell r="B653" t="str">
            <v>FECHADURA COMPLETA PARA PORTA EXTERNA</v>
          </cell>
          <cell r="C653">
            <v>162.11</v>
          </cell>
          <cell r="D653" t="str">
            <v>UN</v>
          </cell>
        </row>
        <row r="654">
          <cell r="A654">
            <v>7130100010</v>
          </cell>
          <cell r="B654" t="str">
            <v>COBERT TELHAS FIBR OND E=6MM, C/ MADEIR</v>
          </cell>
          <cell r="C654">
            <v>103.01</v>
          </cell>
          <cell r="D654" t="str">
            <v>M2</v>
          </cell>
        </row>
        <row r="655">
          <cell r="A655">
            <v>7130100020</v>
          </cell>
          <cell r="B655" t="str">
            <v>COBERT TELHAS FIBR OND E=6MM, S/ MADEIR</v>
          </cell>
          <cell r="C655">
            <v>57.05</v>
          </cell>
          <cell r="D655" t="str">
            <v>M2</v>
          </cell>
        </row>
        <row r="656">
          <cell r="A656">
            <v>7130100030</v>
          </cell>
          <cell r="B656" t="str">
            <v>COBERT TELHAS FIBR OND E=8MM, C/ MADEIR</v>
          </cell>
          <cell r="C656">
            <v>120.45</v>
          </cell>
          <cell r="D656" t="str">
            <v>M2</v>
          </cell>
        </row>
        <row r="657">
          <cell r="A657">
            <v>7130100040</v>
          </cell>
          <cell r="B657" t="str">
            <v>COBERT TELHAS FIBR OND E=8MM, S/ MADEIR</v>
          </cell>
          <cell r="C657">
            <v>69.33</v>
          </cell>
          <cell r="D657" t="str">
            <v>M2</v>
          </cell>
        </row>
        <row r="658">
          <cell r="A658">
            <v>7130100050</v>
          </cell>
          <cell r="B658" t="str">
            <v>COBERTURA TELHAS CANALETE 49, C/ MADEIR</v>
          </cell>
          <cell r="C658">
            <v>140.46</v>
          </cell>
          <cell r="D658" t="str">
            <v>M2</v>
          </cell>
        </row>
        <row r="659">
          <cell r="A659">
            <v>7130100060</v>
          </cell>
          <cell r="B659" t="str">
            <v>COBERTURA TELHAS CANALETE 49, S/ MADEIR</v>
          </cell>
          <cell r="C659">
            <v>112.21</v>
          </cell>
          <cell r="D659" t="str">
            <v>M2</v>
          </cell>
        </row>
        <row r="660">
          <cell r="A660">
            <v>7130100070</v>
          </cell>
          <cell r="B660" t="str">
            <v>COBERTURA TELHAS CANALETE 90, C/ MADEIR</v>
          </cell>
          <cell r="C660">
            <v>170.79</v>
          </cell>
          <cell r="D660" t="str">
            <v>M2</v>
          </cell>
        </row>
        <row r="661">
          <cell r="A661">
            <v>7130100080</v>
          </cell>
          <cell r="B661" t="str">
            <v>COBERTURA TELHAS CANALETE 90 S MADEIRAM</v>
          </cell>
          <cell r="C661">
            <v>111.89</v>
          </cell>
          <cell r="D661" t="str">
            <v>M2</v>
          </cell>
        </row>
        <row r="662">
          <cell r="A662">
            <v>7130100090</v>
          </cell>
          <cell r="B662" t="str">
            <v>COBERT TELHAS ALUMINIO ONDULADA E=5,0MM</v>
          </cell>
          <cell r="C662">
            <v>149.48</v>
          </cell>
          <cell r="D662" t="str">
            <v>M2</v>
          </cell>
        </row>
        <row r="663">
          <cell r="A663">
            <v>7130100100</v>
          </cell>
          <cell r="B663" t="str">
            <v>COBERT TELHAS CERAMICA FRANCESA, C/MADEI</v>
          </cell>
          <cell r="C663">
            <v>134.68</v>
          </cell>
          <cell r="D663" t="str">
            <v>M2</v>
          </cell>
        </row>
        <row r="664">
          <cell r="A664">
            <v>7130100110</v>
          </cell>
          <cell r="B664" t="str">
            <v>COBERT TELHAS CERAMICA COLONIAL, C/MADEI</v>
          </cell>
          <cell r="C664">
            <v>117.67</v>
          </cell>
          <cell r="D664" t="str">
            <v>M2</v>
          </cell>
        </row>
        <row r="665">
          <cell r="A665">
            <v>7130100120</v>
          </cell>
          <cell r="B665" t="str">
            <v>COBERT TELHAS TRANSL TRAP, ESTRU METAL</v>
          </cell>
          <cell r="C665">
            <v>349.41</v>
          </cell>
          <cell r="D665" t="str">
            <v>M2</v>
          </cell>
        </row>
        <row r="666">
          <cell r="A666">
            <v>7130100130</v>
          </cell>
          <cell r="B666" t="str">
            <v>CUMEEIRA UNIVERSAL DE FIBROCIMENTO</v>
          </cell>
          <cell r="C666">
            <v>78.49</v>
          </cell>
          <cell r="D666" t="str">
            <v>M2</v>
          </cell>
        </row>
        <row r="667">
          <cell r="A667">
            <v>7130100140</v>
          </cell>
          <cell r="B667" t="str">
            <v>RUFO EM ALUMINIO ESP=0,5MM LARGURA 40CM</v>
          </cell>
          <cell r="C667">
            <v>83.47</v>
          </cell>
          <cell r="D667" t="str">
            <v>M</v>
          </cell>
        </row>
        <row r="668">
          <cell r="A668">
            <v>7130100150</v>
          </cell>
          <cell r="B668" t="str">
            <v>CALHA EM PVC L=20CM COM SUPORTE</v>
          </cell>
          <cell r="C668">
            <v>31.46</v>
          </cell>
          <cell r="D668" t="str">
            <v>M</v>
          </cell>
        </row>
        <row r="669">
          <cell r="A669">
            <v>7140100010</v>
          </cell>
          <cell r="B669" t="str">
            <v>BACIA SANITARIA LOUCA CAIXA ACOPLADA</v>
          </cell>
          <cell r="C669">
            <v>528.59</v>
          </cell>
          <cell r="D669" t="str">
            <v>UN</v>
          </cell>
        </row>
        <row r="670">
          <cell r="A670">
            <v>7140100020</v>
          </cell>
          <cell r="B670" t="str">
            <v>BACIA SANITARIA LOUCA CONVENCIONAL</v>
          </cell>
          <cell r="C670">
            <v>311.03</v>
          </cell>
          <cell r="D670" t="str">
            <v>UN</v>
          </cell>
        </row>
        <row r="671">
          <cell r="A671">
            <v>7140100030</v>
          </cell>
          <cell r="B671" t="str">
            <v>BACIA SANITARIA LOUCA CONVENCIONAL PCD</v>
          </cell>
          <cell r="C671">
            <v>662</v>
          </cell>
          <cell r="D671" t="str">
            <v>UN</v>
          </cell>
        </row>
        <row r="672">
          <cell r="A672">
            <v>7140100040</v>
          </cell>
          <cell r="B672" t="str">
            <v>MICTORIO LOUCA SIFONADO</v>
          </cell>
          <cell r="C672">
            <v>429.12</v>
          </cell>
          <cell r="D672" t="str">
            <v>UN</v>
          </cell>
        </row>
        <row r="673">
          <cell r="A673">
            <v>7140100050</v>
          </cell>
          <cell r="B673" t="str">
            <v>LAVATORIO LOUCA COM COLUNA</v>
          </cell>
          <cell r="C673">
            <v>302.07</v>
          </cell>
          <cell r="D673" t="str">
            <v>UN</v>
          </cell>
        </row>
        <row r="674">
          <cell r="A674">
            <v>7140100060</v>
          </cell>
          <cell r="B674" t="str">
            <v>LAVATORIO LOUCA COM COLUNA SUSPENSA PCD</v>
          </cell>
          <cell r="C674">
            <v>230.01</v>
          </cell>
          <cell r="D674" t="str">
            <v>UN</v>
          </cell>
        </row>
        <row r="675">
          <cell r="A675">
            <v>7140100070</v>
          </cell>
          <cell r="B675" t="str">
            <v>LAVATORIO LOUCA SEM COLUNA SUSPENSO</v>
          </cell>
          <cell r="C675">
            <v>221.41</v>
          </cell>
          <cell r="D675" t="str">
            <v>UN</v>
          </cell>
        </row>
        <row r="676">
          <cell r="A676">
            <v>7140100080</v>
          </cell>
          <cell r="B676" t="str">
            <v>CUBA LOUCA DE EMBUTIR</v>
          </cell>
          <cell r="C676">
            <v>179.36</v>
          </cell>
          <cell r="D676" t="str">
            <v>UN</v>
          </cell>
        </row>
        <row r="677">
          <cell r="A677">
            <v>7140100090</v>
          </cell>
          <cell r="B677" t="str">
            <v>CUBA ACO INOX DE EMBUTIR</v>
          </cell>
          <cell r="C677">
            <v>409.75</v>
          </cell>
          <cell r="D677" t="str">
            <v>UN</v>
          </cell>
        </row>
        <row r="678">
          <cell r="A678">
            <v>7140100100</v>
          </cell>
          <cell r="B678" t="str">
            <v>TANQUE LOUCA SUSPENSO SEM COLUNA</v>
          </cell>
          <cell r="C678">
            <v>503.62</v>
          </cell>
          <cell r="D678" t="str">
            <v>UN</v>
          </cell>
        </row>
        <row r="679">
          <cell r="A679">
            <v>7140100110</v>
          </cell>
          <cell r="B679" t="str">
            <v>CHUVEIRO PLASTICO BRANCO ELETRICO</v>
          </cell>
          <cell r="C679">
            <v>78.13</v>
          </cell>
          <cell r="D679" t="str">
            <v>UN</v>
          </cell>
        </row>
        <row r="680">
          <cell r="A680">
            <v>7140100120</v>
          </cell>
          <cell r="B680" t="str">
            <v>CHUVEIRO PLASTICO BRANCO COMUM</v>
          </cell>
          <cell r="C680">
            <v>15.76</v>
          </cell>
          <cell r="D680" t="str">
            <v>UN</v>
          </cell>
        </row>
        <row r="681">
          <cell r="A681">
            <v>7140100130</v>
          </cell>
          <cell r="B681" t="str">
            <v>DUCHA HIGIENICA METAL CROMADO</v>
          </cell>
          <cell r="C681">
            <v>98.85</v>
          </cell>
          <cell r="D681" t="str">
            <v>UN</v>
          </cell>
        </row>
        <row r="682">
          <cell r="A682">
            <v>7140100140</v>
          </cell>
          <cell r="B682" t="str">
            <v>TORNEIRA BANCADA METAL MANUAL LAVATORIO</v>
          </cell>
          <cell r="C682">
            <v>102.16</v>
          </cell>
          <cell r="D682" t="str">
            <v>UN</v>
          </cell>
        </row>
        <row r="683">
          <cell r="A683">
            <v>7140100150</v>
          </cell>
          <cell r="B683" t="str">
            <v>TORNEIRA BANCADA METAL AUTOMAT LAVATORIO</v>
          </cell>
          <cell r="C683">
            <v>190.56</v>
          </cell>
          <cell r="D683" t="str">
            <v>UN</v>
          </cell>
        </row>
        <row r="684">
          <cell r="A684">
            <v>7140100160</v>
          </cell>
          <cell r="B684" t="str">
            <v>TORNEIRA BANCADA METAL MANUAL PIA COZINH</v>
          </cell>
          <cell r="C684">
            <v>140.58</v>
          </cell>
          <cell r="D684" t="str">
            <v>UN</v>
          </cell>
        </row>
        <row r="685">
          <cell r="A685">
            <v>7140100170</v>
          </cell>
          <cell r="B685" t="str">
            <v>TORNEIRA PVC MANUAL USO GERAL</v>
          </cell>
          <cell r="C685">
            <v>57.67</v>
          </cell>
          <cell r="D685" t="str">
            <v>UN</v>
          </cell>
        </row>
        <row r="686">
          <cell r="A686">
            <v>7140100180</v>
          </cell>
          <cell r="B686" t="str">
            <v>CABIDE METAL CROMADO UM GANCHO</v>
          </cell>
          <cell r="C686">
            <v>41.74</v>
          </cell>
          <cell r="D686" t="str">
            <v>UN</v>
          </cell>
        </row>
        <row r="687">
          <cell r="A687">
            <v>7140100190</v>
          </cell>
          <cell r="B687" t="str">
            <v>PAPELEIRA METAL CROMADO</v>
          </cell>
          <cell r="C687">
            <v>66.1</v>
          </cell>
          <cell r="D687" t="str">
            <v>UN</v>
          </cell>
        </row>
        <row r="688">
          <cell r="A688">
            <v>7140100200</v>
          </cell>
          <cell r="B688" t="str">
            <v>PAPELEIRA PLASTICA PAPEL HIGIENICO ROLAO</v>
          </cell>
          <cell r="C688">
            <v>81.61</v>
          </cell>
          <cell r="D688" t="str">
            <v>UN</v>
          </cell>
        </row>
        <row r="689">
          <cell r="A689">
            <v>7140100210</v>
          </cell>
          <cell r="B689" t="str">
            <v>TOALHEIRO PLASTICO PAPEL TOALHA</v>
          </cell>
          <cell r="C689">
            <v>81.61</v>
          </cell>
          <cell r="D689" t="str">
            <v>UN</v>
          </cell>
        </row>
        <row r="690">
          <cell r="A690">
            <v>7140100220</v>
          </cell>
          <cell r="B690" t="str">
            <v>SABONETEIRA PLASTICA TIPO DISPENSER</v>
          </cell>
          <cell r="C690">
            <v>78.88</v>
          </cell>
          <cell r="D690" t="str">
            <v>UN</v>
          </cell>
        </row>
        <row r="691">
          <cell r="A691">
            <v>7140100230</v>
          </cell>
          <cell r="B691" t="str">
            <v>RALO SECO PVC 100X53X40MM QUADRADO</v>
          </cell>
          <cell r="C691">
            <v>26.94</v>
          </cell>
          <cell r="D691" t="str">
            <v>UN</v>
          </cell>
        </row>
        <row r="692">
          <cell r="A692">
            <v>7140100240</v>
          </cell>
          <cell r="B692" t="str">
            <v>RALO SINFONADO PVC 100X40MM CILINDRICO</v>
          </cell>
          <cell r="C692">
            <v>24.39</v>
          </cell>
          <cell r="D692" t="str">
            <v>UN</v>
          </cell>
        </row>
        <row r="693">
          <cell r="A693">
            <v>7140100250</v>
          </cell>
          <cell r="B693" t="str">
            <v>CAIXA SINFONADA PVC 100X100X50MM REDONDA</v>
          </cell>
          <cell r="C693">
            <v>35.29</v>
          </cell>
          <cell r="D693" t="str">
            <v>UN</v>
          </cell>
        </row>
        <row r="694">
          <cell r="A694">
            <v>7140100260</v>
          </cell>
          <cell r="B694" t="str">
            <v>CAIXA DESCARGA EXTERNA PLASTICA COMPLETA</v>
          </cell>
          <cell r="C694">
            <v>160.16</v>
          </cell>
          <cell r="D694" t="str">
            <v>UN</v>
          </cell>
        </row>
        <row r="695">
          <cell r="A695">
            <v>7140100270</v>
          </cell>
          <cell r="B695" t="str">
            <v>CAIXA GORDURA PRE-MOLDADA 40X40X40CM</v>
          </cell>
          <cell r="C695">
            <v>138.64</v>
          </cell>
          <cell r="D695" t="str">
            <v>UN</v>
          </cell>
        </row>
        <row r="696">
          <cell r="A696">
            <v>7140100280</v>
          </cell>
          <cell r="B696" t="str">
            <v>CAIXA PASSAGEM PRE-MOLDADA 40X40X40CM</v>
          </cell>
          <cell r="C696">
            <v>137.42</v>
          </cell>
          <cell r="D696" t="str">
            <v>UN</v>
          </cell>
        </row>
        <row r="697">
          <cell r="A697">
            <v>7140100290</v>
          </cell>
          <cell r="B697" t="str">
            <v>CAIXA DAGUA FIBRA VIDRO 500L COMPLETA</v>
          </cell>
          <cell r="C697">
            <v>746.23</v>
          </cell>
          <cell r="D697" t="str">
            <v>UN</v>
          </cell>
        </row>
        <row r="698">
          <cell r="A698">
            <v>7140100300</v>
          </cell>
          <cell r="B698" t="str">
            <v>CAIXA DAGUA FIBRA VIDRO 1000L COMPLETA</v>
          </cell>
          <cell r="C698">
            <v>845.97</v>
          </cell>
          <cell r="D698" t="str">
            <v>UN</v>
          </cell>
        </row>
        <row r="699">
          <cell r="A699">
            <v>7140100310</v>
          </cell>
          <cell r="B699" t="str">
            <v>PONTO AGUA FRIA</v>
          </cell>
          <cell r="C699">
            <v>145.73</v>
          </cell>
          <cell r="D699" t="str">
            <v>UN</v>
          </cell>
        </row>
        <row r="700">
          <cell r="A700">
            <v>7140100320</v>
          </cell>
          <cell r="B700" t="str">
            <v>PONTO DRENO AR-CONDICIONADO</v>
          </cell>
          <cell r="C700">
            <v>134.9</v>
          </cell>
          <cell r="D700" t="str">
            <v>UN</v>
          </cell>
        </row>
        <row r="701">
          <cell r="A701">
            <v>7140100330</v>
          </cell>
          <cell r="B701" t="str">
            <v>PONTO REGISTRO DE PRESSAO</v>
          </cell>
          <cell r="C701">
            <v>224.76</v>
          </cell>
          <cell r="D701" t="str">
            <v>UN</v>
          </cell>
        </row>
        <row r="702">
          <cell r="A702">
            <v>7140100340</v>
          </cell>
          <cell r="B702" t="str">
            <v>PONTO REGISTRO DE GAVETA 3/4"</v>
          </cell>
          <cell r="C702">
            <v>228.57</v>
          </cell>
          <cell r="D702" t="str">
            <v>UN</v>
          </cell>
        </row>
        <row r="703">
          <cell r="A703">
            <v>7140100350</v>
          </cell>
          <cell r="B703" t="str">
            <v>PONTO REGISTRO DE GAVETA 1/2"</v>
          </cell>
          <cell r="C703">
            <v>220.53</v>
          </cell>
          <cell r="D703" t="str">
            <v>UN</v>
          </cell>
        </row>
        <row r="704">
          <cell r="A704">
            <v>7140100360</v>
          </cell>
          <cell r="B704" t="str">
            <v>PONTO VALVULA DESCARGA MICTORIO</v>
          </cell>
          <cell r="C704">
            <v>413.94</v>
          </cell>
          <cell r="D704" t="str">
            <v>UN</v>
          </cell>
        </row>
        <row r="705">
          <cell r="A705">
            <v>7140100370</v>
          </cell>
          <cell r="B705" t="str">
            <v>PONTO VALVULA DESCARGA BACIA SANITARIA</v>
          </cell>
          <cell r="C705">
            <v>460.24</v>
          </cell>
          <cell r="D705" t="str">
            <v>UN</v>
          </cell>
        </row>
        <row r="706">
          <cell r="A706">
            <v>7140100380</v>
          </cell>
          <cell r="B706" t="str">
            <v>PONTO VALVULA DESCARGA BACIA SANITAR PCD</v>
          </cell>
          <cell r="C706">
            <v>949.91</v>
          </cell>
          <cell r="D706" t="str">
            <v>UN</v>
          </cell>
        </row>
        <row r="707">
          <cell r="A707">
            <v>7140100390</v>
          </cell>
          <cell r="B707" t="str">
            <v>PONTO ESGOTO PRIMARIO</v>
          </cell>
          <cell r="C707">
            <v>110.7</v>
          </cell>
          <cell r="D707" t="str">
            <v>UN</v>
          </cell>
        </row>
        <row r="708">
          <cell r="A708">
            <v>7140100400</v>
          </cell>
          <cell r="B708" t="str">
            <v>PONTO ESGOTO SECUNDARIO</v>
          </cell>
          <cell r="C708">
            <v>100.4</v>
          </cell>
          <cell r="D708" t="str">
            <v>UN</v>
          </cell>
        </row>
        <row r="709">
          <cell r="A709">
            <v>7140100410</v>
          </cell>
          <cell r="B709" t="str">
            <v>PONTO VENTILACAO ESGOTO</v>
          </cell>
          <cell r="C709">
            <v>394.56</v>
          </cell>
          <cell r="D709" t="str">
            <v>UN</v>
          </cell>
        </row>
        <row r="710">
          <cell r="A710">
            <v>7140100420</v>
          </cell>
          <cell r="B710" t="str">
            <v>TANQUE PRE-MOLDADO DE CONCRETO</v>
          </cell>
          <cell r="C710">
            <v>227.77</v>
          </cell>
          <cell r="D710" t="str">
            <v>UN</v>
          </cell>
        </row>
        <row r="711">
          <cell r="A711">
            <v>7140100430</v>
          </cell>
          <cell r="B711" t="str">
            <v>TUBO PVC SOLD AGUA 20MM, INC CONEXOES</v>
          </cell>
          <cell r="C711">
            <v>20.2</v>
          </cell>
          <cell r="D711" t="str">
            <v>M</v>
          </cell>
        </row>
        <row r="712">
          <cell r="A712">
            <v>7140100440</v>
          </cell>
          <cell r="B712" t="str">
            <v>TUBO PVC SOLD AGUA 25MM, INC CONEXOES</v>
          </cell>
          <cell r="C712">
            <v>23.71</v>
          </cell>
          <cell r="D712" t="str">
            <v>M</v>
          </cell>
        </row>
        <row r="713">
          <cell r="A713">
            <v>7140100450</v>
          </cell>
          <cell r="B713" t="str">
            <v>TUBO PVC SOLD AGUA 32MM, INC CONEXOES</v>
          </cell>
          <cell r="C713">
            <v>33.04</v>
          </cell>
          <cell r="D713" t="str">
            <v>M</v>
          </cell>
        </row>
        <row r="714">
          <cell r="A714">
            <v>7140100460</v>
          </cell>
          <cell r="B714" t="str">
            <v>TUBO PVC SOLD AGUA 50MM, INC CONEXOES</v>
          </cell>
          <cell r="C714">
            <v>46.65</v>
          </cell>
          <cell r="D714" t="str">
            <v>M</v>
          </cell>
        </row>
        <row r="715">
          <cell r="A715">
            <v>7140100470</v>
          </cell>
          <cell r="B715" t="str">
            <v>TUBO PVC SOLD ESGOTO 40MM, INC CONEXOES</v>
          </cell>
          <cell r="C715">
            <v>32.77</v>
          </cell>
          <cell r="D715" t="str">
            <v>M</v>
          </cell>
        </row>
        <row r="716">
          <cell r="A716">
            <v>7140100480</v>
          </cell>
          <cell r="B716" t="str">
            <v>TUBO PVC SOLD ESGOTO 50MM, INC CONEXOES</v>
          </cell>
          <cell r="C716">
            <v>41.9</v>
          </cell>
          <cell r="D716" t="str">
            <v>M</v>
          </cell>
        </row>
        <row r="717">
          <cell r="A717">
            <v>7140100490</v>
          </cell>
          <cell r="B717" t="str">
            <v>TUBO PVC SOLD ESGOTO 75MM, INC CONEXOES</v>
          </cell>
          <cell r="C717">
            <v>57.91</v>
          </cell>
          <cell r="D717" t="str">
            <v>M</v>
          </cell>
        </row>
        <row r="718">
          <cell r="A718">
            <v>7140100500</v>
          </cell>
          <cell r="B718" t="str">
            <v>TUBO PVC SOLD ESGOTO 100MM, INC CONEXOES</v>
          </cell>
          <cell r="C718">
            <v>64.91</v>
          </cell>
          <cell r="D718" t="str">
            <v>M</v>
          </cell>
        </row>
        <row r="719">
          <cell r="A719">
            <v>7140100510</v>
          </cell>
          <cell r="B719" t="str">
            <v>TUBO PVC SOLD ESGOTO 200MM, INC CONEXOES</v>
          </cell>
          <cell r="C719">
            <v>107.72</v>
          </cell>
          <cell r="D719" t="str">
            <v>M</v>
          </cell>
        </row>
        <row r="720">
          <cell r="A720">
            <v>7140100520</v>
          </cell>
          <cell r="B720" t="str">
            <v>REGISTRO DE GAVETA BRUTO DN 25 MM (1")</v>
          </cell>
          <cell r="C720">
            <v>102.18</v>
          </cell>
          <cell r="D720" t="str">
            <v>UN</v>
          </cell>
        </row>
        <row r="721">
          <cell r="A721">
            <v>7140100530</v>
          </cell>
          <cell r="B721" t="str">
            <v>CAIXA DE GORDURA PRE-MOLDADA 60X60X60</v>
          </cell>
          <cell r="C721">
            <v>394.06</v>
          </cell>
          <cell r="D721" t="str">
            <v>UN</v>
          </cell>
        </row>
        <row r="722">
          <cell r="A722">
            <v>7140100540</v>
          </cell>
          <cell r="B722" t="str">
            <v>CAIXA DE PASSAGEM PRE-MOLDADA 60X60X60</v>
          </cell>
          <cell r="C722">
            <v>394.06</v>
          </cell>
          <cell r="D722" t="str">
            <v>UN</v>
          </cell>
        </row>
        <row r="723">
          <cell r="A723">
            <v>7140100550</v>
          </cell>
          <cell r="B723" t="str">
            <v>CAIXA PRE-MOLDADA 50X50X50 P DRENO BRITA</v>
          </cell>
          <cell r="C723">
            <v>171.63</v>
          </cell>
          <cell r="D723" t="str">
            <v>UN</v>
          </cell>
        </row>
        <row r="724">
          <cell r="A724">
            <v>7150100010</v>
          </cell>
          <cell r="B724" t="str">
            <v>PONTO ILUMINACAO APARENTE TETO</v>
          </cell>
          <cell r="C724">
            <v>94.38</v>
          </cell>
          <cell r="D724" t="str">
            <v>UN</v>
          </cell>
        </row>
        <row r="725">
          <cell r="A725">
            <v>7150100020</v>
          </cell>
          <cell r="B725" t="str">
            <v>PONTO ILUMINACAO EMBUTIDO PAREDE</v>
          </cell>
          <cell r="C725">
            <v>105.41</v>
          </cell>
          <cell r="D725" t="str">
            <v>UN</v>
          </cell>
        </row>
        <row r="726">
          <cell r="A726">
            <v>7150100030</v>
          </cell>
          <cell r="B726" t="str">
            <v>PONTO INTERRUPTOR SIMPLES EMBUT 1TECLA</v>
          </cell>
          <cell r="C726">
            <v>124.29</v>
          </cell>
          <cell r="D726" t="str">
            <v>UN</v>
          </cell>
        </row>
        <row r="727">
          <cell r="A727">
            <v>7150100040</v>
          </cell>
          <cell r="B727" t="str">
            <v>PONTO INTERRUPTOR SIMPLES EMBUT 2TECLAS</v>
          </cell>
          <cell r="C727">
            <v>147.95</v>
          </cell>
          <cell r="D727" t="str">
            <v>UN</v>
          </cell>
        </row>
        <row r="728">
          <cell r="A728">
            <v>7150100050</v>
          </cell>
          <cell r="B728" t="str">
            <v>PONTO INTERRUPTOR SIMPLES EMBUT 3TECLAS</v>
          </cell>
          <cell r="C728">
            <v>167.02</v>
          </cell>
          <cell r="D728" t="str">
            <v>UN</v>
          </cell>
        </row>
        <row r="729">
          <cell r="A729">
            <v>7150100060</v>
          </cell>
          <cell r="B729" t="str">
            <v>PONTO TOMADA EMBUTIDO 2P+T 10A/250V</v>
          </cell>
          <cell r="C729">
            <v>160.25</v>
          </cell>
          <cell r="D729" t="str">
            <v>UN</v>
          </cell>
        </row>
        <row r="730">
          <cell r="A730">
            <v>7150100070</v>
          </cell>
          <cell r="B730" t="str">
            <v>PONTO TOMADA EMBUTIDO 2P+T 20A/250V</v>
          </cell>
          <cell r="C730">
            <v>196.6</v>
          </cell>
          <cell r="D730" t="str">
            <v>UN</v>
          </cell>
        </row>
        <row r="731">
          <cell r="A731">
            <v>7150100080</v>
          </cell>
          <cell r="B731" t="str">
            <v>PONTO TOMADA EMBUTIDO 3P+T 30A/440V</v>
          </cell>
          <cell r="C731">
            <v>257.44</v>
          </cell>
          <cell r="D731" t="str">
            <v>UN</v>
          </cell>
        </row>
        <row r="732">
          <cell r="A732">
            <v>7150100090</v>
          </cell>
          <cell r="B732" t="str">
            <v>PONTO TOMADA PISO EMBUTID 2P+T 10A/250V</v>
          </cell>
          <cell r="C732">
            <v>148.12</v>
          </cell>
          <cell r="D732" t="str">
            <v>UN</v>
          </cell>
        </row>
        <row r="733">
          <cell r="A733">
            <v>7150100100</v>
          </cell>
          <cell r="B733" t="str">
            <v>PONTO TOMADA CHUVEIRO ELETRICO EMBUTIDO</v>
          </cell>
          <cell r="C733">
            <v>269.93</v>
          </cell>
          <cell r="D733" t="str">
            <v>UN</v>
          </cell>
        </row>
        <row r="734">
          <cell r="A734">
            <v>7150100110</v>
          </cell>
          <cell r="B734" t="str">
            <v>PONTO TOMADA AR CONDICIONADO EMBUTIDO</v>
          </cell>
          <cell r="C734">
            <v>196.6</v>
          </cell>
          <cell r="D734" t="str">
            <v>UN</v>
          </cell>
        </row>
        <row r="735">
          <cell r="A735">
            <v>7150100120</v>
          </cell>
          <cell r="B735" t="str">
            <v>PONTO TOMADA DE TELEFONE RJ11 EMBUTIDO</v>
          </cell>
          <cell r="C735">
            <v>184.06</v>
          </cell>
          <cell r="D735" t="str">
            <v>UN</v>
          </cell>
        </row>
        <row r="736">
          <cell r="A736">
            <v>7150100130</v>
          </cell>
          <cell r="B736" t="str">
            <v>PONTO ANTENA DE TV EMBUTIDO</v>
          </cell>
          <cell r="C736">
            <v>176.86</v>
          </cell>
          <cell r="D736" t="str">
            <v>UN</v>
          </cell>
        </row>
        <row r="737">
          <cell r="A737">
            <v>7150100140</v>
          </cell>
          <cell r="B737" t="str">
            <v>###POSTE ILUM C/LUMINARIA DECOR DT-118</v>
          </cell>
          <cell r="C737">
            <v>1462</v>
          </cell>
          <cell r="D737" t="str">
            <v>UN</v>
          </cell>
        </row>
        <row r="738">
          <cell r="A738">
            <v>7150100150</v>
          </cell>
          <cell r="B738" t="str">
            <v>FORN INST AR COND SPLIT CASSETE-18.000</v>
          </cell>
          <cell r="C738">
            <v>5884.01</v>
          </cell>
          <cell r="D738" t="str">
            <v>UN</v>
          </cell>
        </row>
        <row r="739">
          <cell r="A739">
            <v>7150100510</v>
          </cell>
          <cell r="B739" t="str">
            <v>CAIXA PASSAGEM ALV ELET 800X800MM DT-102</v>
          </cell>
          <cell r="C739">
            <v>999.19</v>
          </cell>
          <cell r="D739" t="str">
            <v>UN</v>
          </cell>
        </row>
        <row r="740">
          <cell r="A740">
            <v>7150100520</v>
          </cell>
          <cell r="B740" t="str">
            <v>CAIXA PASSAGEM ALV ELET 500X500MM DT-103</v>
          </cell>
          <cell r="C740">
            <v>493.8</v>
          </cell>
          <cell r="D740" t="str">
            <v>UN</v>
          </cell>
        </row>
        <row r="741">
          <cell r="A741">
            <v>7150100530</v>
          </cell>
          <cell r="B741" t="str">
            <v>CAIXA PASSAGEM ALV ELET 300X300MM DT-104</v>
          </cell>
          <cell r="C741">
            <v>218.24</v>
          </cell>
          <cell r="D741" t="str">
            <v>UN</v>
          </cell>
        </row>
        <row r="742">
          <cell r="A742">
            <v>7150100540</v>
          </cell>
          <cell r="B742" t="str">
            <v>ENVELOPAMENTO ELETROD SUBTERR DT-105</v>
          </cell>
          <cell r="C742">
            <v>80.3</v>
          </cell>
          <cell r="D742" t="str">
            <v>M</v>
          </cell>
        </row>
        <row r="743">
          <cell r="A743">
            <v>7150100560</v>
          </cell>
          <cell r="B743" t="str">
            <v>POSTE ILUM CURVO C/ 1 REFLETROR - DT-116</v>
          </cell>
          <cell r="C743">
            <v>4785.48</v>
          </cell>
          <cell r="D743" t="str">
            <v>UN</v>
          </cell>
        </row>
        <row r="744">
          <cell r="A744">
            <v>7150100570</v>
          </cell>
          <cell r="B744" t="str">
            <v>POSTE ILUM CURVO C/ 2 REFLETORES- DT-117</v>
          </cell>
          <cell r="C744">
            <v>6554.97</v>
          </cell>
          <cell r="D744" t="str">
            <v>UN</v>
          </cell>
        </row>
        <row r="745">
          <cell r="A745">
            <v>7150100580</v>
          </cell>
          <cell r="B745" t="str">
            <v>POSTE ILUM C/LUMINARIA DECORATIVA DT-118</v>
          </cell>
          <cell r="C745">
            <v>1463.38</v>
          </cell>
          <cell r="D745" t="str">
            <v>UN</v>
          </cell>
        </row>
        <row r="746">
          <cell r="A746">
            <v>7159000001</v>
          </cell>
          <cell r="B746" t="str">
            <v>CX AR COND. 77X50CM EM CONCR OU ARDO</v>
          </cell>
          <cell r="C746">
            <v>307.43</v>
          </cell>
          <cell r="D746" t="str">
            <v>UN</v>
          </cell>
        </row>
        <row r="747">
          <cell r="A747">
            <v>7160100010</v>
          </cell>
          <cell r="B747" t="str">
            <v>MONT E ASSENT CJ MOTOBOMBA POT ATE 10CV</v>
          </cell>
          <cell r="C747">
            <v>621.2</v>
          </cell>
          <cell r="D747" t="str">
            <v>UN</v>
          </cell>
        </row>
        <row r="748">
          <cell r="A748">
            <v>7160100020</v>
          </cell>
          <cell r="B748" t="str">
            <v>MONT E ASSENT CJ MOTOBOMBA POT 10A20CV</v>
          </cell>
          <cell r="C748">
            <v>776.5</v>
          </cell>
          <cell r="D748" t="str">
            <v>UN</v>
          </cell>
        </row>
        <row r="749">
          <cell r="A749">
            <v>7160100030</v>
          </cell>
          <cell r="B749" t="str">
            <v>MONT E ASSENT CJ MOTOBOMBA POT 20A30CV</v>
          </cell>
          <cell r="C749">
            <v>931.8</v>
          </cell>
          <cell r="D749" t="str">
            <v>UN</v>
          </cell>
        </row>
        <row r="750">
          <cell r="A750">
            <v>7160100040</v>
          </cell>
          <cell r="B750" t="str">
            <v>MONT E ASSENT CJ MOTOBOMBA POT 30A50CV</v>
          </cell>
          <cell r="C750">
            <v>1397.7</v>
          </cell>
          <cell r="D750" t="str">
            <v>UN</v>
          </cell>
        </row>
        <row r="751">
          <cell r="A751">
            <v>7160100050</v>
          </cell>
          <cell r="B751" t="str">
            <v>MONT E ASSENT CJ MOTOBOMBA POT 50A100CV</v>
          </cell>
          <cell r="C751">
            <v>1863.6</v>
          </cell>
          <cell r="D751" t="str">
            <v>UN</v>
          </cell>
        </row>
        <row r="752">
          <cell r="A752">
            <v>7160100060</v>
          </cell>
          <cell r="B752" t="str">
            <v>MONT E ASSENT CJ MOTOBOMBA POT 100A300CV</v>
          </cell>
          <cell r="C752">
            <v>4417.3</v>
          </cell>
          <cell r="D752" t="str">
            <v>UN</v>
          </cell>
        </row>
        <row r="753">
          <cell r="A753">
            <v>7160100070</v>
          </cell>
          <cell r="B753" t="str">
            <v>MONT E ASSENT CJ MOTOBOMBA POT 300A500CV</v>
          </cell>
          <cell r="C753">
            <v>5367.2</v>
          </cell>
          <cell r="D753" t="str">
            <v>UN</v>
          </cell>
        </row>
        <row r="754">
          <cell r="A754">
            <v>7160100080</v>
          </cell>
          <cell r="B754" t="str">
            <v>MONT E ASSENT CJ MOTOBOMBA POT &gt;500CV</v>
          </cell>
          <cell r="C754">
            <v>6317.1</v>
          </cell>
          <cell r="D754" t="str">
            <v>UN</v>
          </cell>
        </row>
        <row r="755">
          <cell r="A755">
            <v>7160100090</v>
          </cell>
          <cell r="B755" t="str">
            <v>MONT E INST QUADRO COMANDO POT ATE 10CV</v>
          </cell>
          <cell r="C755">
            <v>1115.44</v>
          </cell>
          <cell r="D755" t="str">
            <v>UN</v>
          </cell>
        </row>
        <row r="756">
          <cell r="A756">
            <v>7160100100</v>
          </cell>
          <cell r="B756" t="str">
            <v>MONT E INST QUADRO COMANDO POT 10A20CV</v>
          </cell>
          <cell r="C756">
            <v>1394.3</v>
          </cell>
          <cell r="D756" t="str">
            <v>UN</v>
          </cell>
        </row>
        <row r="757">
          <cell r="A757">
            <v>7160100110</v>
          </cell>
          <cell r="B757" t="str">
            <v>MONT E INST QUADRO COMANDO POT 20A30CV</v>
          </cell>
          <cell r="C757">
            <v>1673.16</v>
          </cell>
          <cell r="D757" t="str">
            <v>UN</v>
          </cell>
        </row>
        <row r="758">
          <cell r="A758">
            <v>7160100120</v>
          </cell>
          <cell r="B758" t="str">
            <v>MONT E INST QUADRO COMANDO POT 30A50CV</v>
          </cell>
          <cell r="C758">
            <v>2091.45</v>
          </cell>
          <cell r="D758" t="str">
            <v>UN</v>
          </cell>
        </row>
        <row r="759">
          <cell r="A759">
            <v>7160100130</v>
          </cell>
          <cell r="B759" t="str">
            <v>MONT E INST QUADRO COMANDO POT 50A100CV</v>
          </cell>
          <cell r="C759">
            <v>3798.48</v>
          </cell>
          <cell r="D759" t="str">
            <v>UN</v>
          </cell>
        </row>
        <row r="760">
          <cell r="A760">
            <v>7160100140</v>
          </cell>
          <cell r="B760" t="str">
            <v>MONT E INST QUADRO COMANDO POT 100A300CV</v>
          </cell>
          <cell r="C760">
            <v>4356.2</v>
          </cell>
          <cell r="D760" t="str">
            <v>UN</v>
          </cell>
        </row>
        <row r="761">
          <cell r="A761">
            <v>7160100150</v>
          </cell>
          <cell r="B761" t="str">
            <v>MONT E INST QUADRO COMANDO POT 300A500CV</v>
          </cell>
          <cell r="C761">
            <v>5053.35</v>
          </cell>
          <cell r="D761" t="str">
            <v>UN</v>
          </cell>
        </row>
        <row r="762">
          <cell r="A762">
            <v>7160100160</v>
          </cell>
          <cell r="B762" t="str">
            <v>MONT E INST QUADRO COMANDO POT &gt; 500CV</v>
          </cell>
          <cell r="C762">
            <v>5750.5</v>
          </cell>
          <cell r="D762" t="str">
            <v>UN</v>
          </cell>
        </row>
        <row r="763">
          <cell r="A763">
            <v>7160100170</v>
          </cell>
          <cell r="B763" t="str">
            <v>#FORN E ASSENT DE PECAS EM PRFV</v>
          </cell>
          <cell r="C763">
            <v>640.87</v>
          </cell>
          <cell r="D763" t="str">
            <v>M2</v>
          </cell>
        </row>
        <row r="764">
          <cell r="A764">
            <v>7160100180</v>
          </cell>
          <cell r="B764" t="str">
            <v>ESTRUTURA EM MADEIRA DE LEI</v>
          </cell>
          <cell r="C764">
            <v>5752.27</v>
          </cell>
          <cell r="D764" t="str">
            <v>M3</v>
          </cell>
        </row>
        <row r="765">
          <cell r="A765">
            <v>7160100190</v>
          </cell>
          <cell r="B765" t="str">
            <v>COMPORTA STOPLOG FIBRA VIDRO E=3MM</v>
          </cell>
          <cell r="C765">
            <v>727.49</v>
          </cell>
          <cell r="D765" t="str">
            <v>M2</v>
          </cell>
        </row>
        <row r="766">
          <cell r="A766">
            <v>7160100200</v>
          </cell>
          <cell r="B766" t="str">
            <v>COMPORTA STOPLOG FIBRA VIDRO E=5MM</v>
          </cell>
          <cell r="C766">
            <v>853.68</v>
          </cell>
          <cell r="D766" t="str">
            <v>M2</v>
          </cell>
        </row>
        <row r="767">
          <cell r="A767">
            <v>7160100210</v>
          </cell>
          <cell r="B767" t="str">
            <v>COMPORTA STOPLOG FIBRA VIDRO E=6MM</v>
          </cell>
          <cell r="C767">
            <v>979.87</v>
          </cell>
          <cell r="D767" t="str">
            <v>M2</v>
          </cell>
        </row>
        <row r="768">
          <cell r="A768">
            <v>7160100220</v>
          </cell>
          <cell r="B768" t="str">
            <v>COMPORTA STOPLOG FIBRA VIDRO E=7MM</v>
          </cell>
          <cell r="C768">
            <v>1106.06</v>
          </cell>
          <cell r="D768" t="str">
            <v>M2</v>
          </cell>
        </row>
        <row r="769">
          <cell r="A769">
            <v>7160100230</v>
          </cell>
          <cell r="B769" t="str">
            <v>COMPORTA STOPLOG FIBRA VIDRO E=10MM</v>
          </cell>
          <cell r="C769">
            <v>1484.63</v>
          </cell>
          <cell r="D769" t="str">
            <v>M2</v>
          </cell>
        </row>
        <row r="770">
          <cell r="A770">
            <v>7160100240</v>
          </cell>
          <cell r="B770" t="str">
            <v>COMPORTA STOPLOG FIBRA VIDRO E=15MM</v>
          </cell>
          <cell r="C770">
            <v>2115.58</v>
          </cell>
          <cell r="D770" t="str">
            <v>M2</v>
          </cell>
        </row>
        <row r="771">
          <cell r="A771">
            <v>7160100250</v>
          </cell>
          <cell r="B771" t="str">
            <v>COMPORTA STOPLOG FIBRA VIDRO E=20MM</v>
          </cell>
          <cell r="C771">
            <v>2746.53</v>
          </cell>
          <cell r="D771" t="str">
            <v>M2</v>
          </cell>
        </row>
        <row r="772">
          <cell r="A772">
            <v>7160100260</v>
          </cell>
          <cell r="B772" t="str">
            <v>CHICANA FIBRA VIDRO E=3MM</v>
          </cell>
          <cell r="C772">
            <v>613.92</v>
          </cell>
          <cell r="D772" t="str">
            <v>M2</v>
          </cell>
        </row>
        <row r="773">
          <cell r="A773">
            <v>7160100270</v>
          </cell>
          <cell r="B773" t="str">
            <v>CHICANA FIBRA VIDRO E=5MM</v>
          </cell>
          <cell r="C773">
            <v>740.11</v>
          </cell>
          <cell r="D773" t="str">
            <v>M2</v>
          </cell>
        </row>
        <row r="774">
          <cell r="A774">
            <v>7160100280</v>
          </cell>
          <cell r="B774" t="str">
            <v>CHICANA FIBRA VIDRO E=6MM</v>
          </cell>
          <cell r="C774">
            <v>866.3</v>
          </cell>
          <cell r="D774" t="str">
            <v>M2</v>
          </cell>
        </row>
        <row r="775">
          <cell r="A775">
            <v>7160100290</v>
          </cell>
          <cell r="B775" t="str">
            <v>CHICANA FIBRA VIDRO E=7MM</v>
          </cell>
          <cell r="C775">
            <v>992.49</v>
          </cell>
          <cell r="D775" t="str">
            <v>M2</v>
          </cell>
        </row>
        <row r="776">
          <cell r="A776">
            <v>7160100300</v>
          </cell>
          <cell r="B776" t="str">
            <v>CHICANA FIBRA VIDRO E=10MM</v>
          </cell>
          <cell r="C776">
            <v>1371.06</v>
          </cell>
          <cell r="D776" t="str">
            <v>M2</v>
          </cell>
        </row>
        <row r="777">
          <cell r="A777">
            <v>7160100310</v>
          </cell>
          <cell r="B777" t="str">
            <v>CHICANA FIBRA VIDRO E=15MM</v>
          </cell>
          <cell r="C777">
            <v>2002.01</v>
          </cell>
          <cell r="D777" t="str">
            <v>M2</v>
          </cell>
        </row>
        <row r="778">
          <cell r="A778">
            <v>7160100320</v>
          </cell>
          <cell r="B778" t="str">
            <v>CHICANA FIBRA VIDRO E=20MM</v>
          </cell>
          <cell r="C778">
            <v>2632.96</v>
          </cell>
          <cell r="D778" t="str">
            <v>M2</v>
          </cell>
        </row>
        <row r="779">
          <cell r="A779">
            <v>7160100330</v>
          </cell>
          <cell r="B779" t="str">
            <v>CALHA PARSHALL PADRAO FIBRA VIDRO W=3"</v>
          </cell>
          <cell r="C779">
            <v>1463.18</v>
          </cell>
          <cell r="D779" t="str">
            <v>UN</v>
          </cell>
        </row>
        <row r="780">
          <cell r="A780">
            <v>7160100340</v>
          </cell>
          <cell r="B780" t="str">
            <v>CALHA PARSHALL PADRAO FIBRA VIDRO W=6"</v>
          </cell>
          <cell r="C780">
            <v>2043.66</v>
          </cell>
          <cell r="D780" t="str">
            <v>UN</v>
          </cell>
        </row>
        <row r="781">
          <cell r="A781">
            <v>7160100350</v>
          </cell>
          <cell r="B781" t="str">
            <v>CALHA PARSHALL PADRAO FIBRA VIDRO W=9"</v>
          </cell>
          <cell r="C781">
            <v>2422.23</v>
          </cell>
          <cell r="D781" t="str">
            <v>UN</v>
          </cell>
        </row>
        <row r="782">
          <cell r="A782">
            <v>7160100360</v>
          </cell>
          <cell r="B782" t="str">
            <v>CALHA PARSHALL PADRAO FIBRA VIDRO W=12"</v>
          </cell>
          <cell r="C782">
            <v>4347.88</v>
          </cell>
          <cell r="D782" t="str">
            <v>UN</v>
          </cell>
        </row>
        <row r="783">
          <cell r="A783">
            <v>7160100370</v>
          </cell>
          <cell r="B783" t="str">
            <v>CALHA PARSHALL PADRAO FIBRA VIDRO W=18"</v>
          </cell>
          <cell r="C783">
            <v>5660.26</v>
          </cell>
          <cell r="D783" t="str">
            <v>UN</v>
          </cell>
        </row>
        <row r="784">
          <cell r="A784">
            <v>7160100380</v>
          </cell>
          <cell r="B784" t="str">
            <v>CALHA PARSHALL PADRAO FIBRA VIDRO W=24"</v>
          </cell>
          <cell r="C784">
            <v>6119.59</v>
          </cell>
          <cell r="D784" t="str">
            <v>UN</v>
          </cell>
        </row>
        <row r="785">
          <cell r="A785">
            <v>7160100390</v>
          </cell>
          <cell r="B785" t="str">
            <v>TAMPA FIBRA VIDRO E=6MM</v>
          </cell>
          <cell r="C785">
            <v>883.33</v>
          </cell>
          <cell r="D785" t="str">
            <v>M2</v>
          </cell>
        </row>
        <row r="786">
          <cell r="A786">
            <v>7160200010</v>
          </cell>
          <cell r="B786" t="str">
            <v>FORN EXEC DE BIOFILTRO RETANGULAR TIPO 1</v>
          </cell>
          <cell r="C786">
            <v>12257.07</v>
          </cell>
          <cell r="D786" t="str">
            <v>UN</v>
          </cell>
        </row>
        <row r="787">
          <cell r="A787">
            <v>7160200020</v>
          </cell>
          <cell r="B787" t="str">
            <v>FORN EXEC DE BIOFILTRO RETANGULAR TIPO 2</v>
          </cell>
          <cell r="C787">
            <v>16109.32</v>
          </cell>
          <cell r="D787" t="str">
            <v>UN</v>
          </cell>
        </row>
        <row r="788">
          <cell r="A788">
            <v>7160200030</v>
          </cell>
          <cell r="B788" t="str">
            <v>FORN EXEC DE BIOFILTRO RETANGULAR TIPO 3</v>
          </cell>
          <cell r="C788">
            <v>21062.72</v>
          </cell>
          <cell r="D788" t="str">
            <v>UN</v>
          </cell>
        </row>
        <row r="789">
          <cell r="A789">
            <v>7160200040</v>
          </cell>
          <cell r="B789" t="str">
            <v>FORN EXEC DE BIOFILTRO RETANGULAR TIPO 4</v>
          </cell>
          <cell r="C789">
            <v>24953.06</v>
          </cell>
          <cell r="D789" t="str">
            <v>UN</v>
          </cell>
        </row>
        <row r="790">
          <cell r="A790">
            <v>7160200050</v>
          </cell>
          <cell r="B790" t="str">
            <v>FORN EXEC DE BIOFILTRO RETANGULAR TIPO 5</v>
          </cell>
          <cell r="C790">
            <v>28479.19</v>
          </cell>
          <cell r="D790" t="str">
            <v>UN</v>
          </cell>
        </row>
        <row r="791">
          <cell r="A791">
            <v>7160200060</v>
          </cell>
          <cell r="B791" t="str">
            <v>FORN EXEC DE BIOFILTRO CIRCULAR TIPO 1</v>
          </cell>
          <cell r="C791">
            <v>9328.22</v>
          </cell>
          <cell r="D791" t="str">
            <v>UN</v>
          </cell>
        </row>
        <row r="792">
          <cell r="A792">
            <v>7160200070</v>
          </cell>
          <cell r="B792" t="str">
            <v>FORN EXEC DE BIOFILTRO CIRCULAR TIPO 2</v>
          </cell>
          <cell r="C792">
            <v>11759.55</v>
          </cell>
          <cell r="D792" t="str">
            <v>UN</v>
          </cell>
        </row>
        <row r="793">
          <cell r="A793">
            <v>7160200080</v>
          </cell>
          <cell r="B793" t="str">
            <v>FORN EXEC DE BIOFILTRO CIRCULAR TIPO 3</v>
          </cell>
          <cell r="C793">
            <v>17012.31</v>
          </cell>
          <cell r="D793" t="str">
            <v>UN</v>
          </cell>
        </row>
        <row r="794">
          <cell r="A794">
            <v>7160200090</v>
          </cell>
          <cell r="B794" t="str">
            <v>FORN EXEC DE BIOFILTRO CIRCULAR TIPO 4</v>
          </cell>
          <cell r="C794">
            <v>18804.03</v>
          </cell>
          <cell r="D794" t="str">
            <v>UN</v>
          </cell>
        </row>
        <row r="795">
          <cell r="A795">
            <v>7160200100</v>
          </cell>
          <cell r="B795" t="str">
            <v>FORN EXEC DE BIOFILTRO CIRCULAR TIPO 5</v>
          </cell>
          <cell r="C795">
            <v>21806.17</v>
          </cell>
          <cell r="D795" t="str">
            <v>UN</v>
          </cell>
        </row>
        <row r="796">
          <cell r="A796">
            <v>7160200110</v>
          </cell>
          <cell r="B796" t="str">
            <v>PADRAO MEDICAO AEREO CARGA ATE 15KW</v>
          </cell>
          <cell r="C796">
            <v>3092.9</v>
          </cell>
          <cell r="D796" t="str">
            <v>UN</v>
          </cell>
        </row>
        <row r="797">
          <cell r="A797">
            <v>7160200120</v>
          </cell>
          <cell r="B797" t="str">
            <v>PADRAO MED AEREO CARGA AC 15 A 26KW</v>
          </cell>
          <cell r="C797">
            <v>3103.03</v>
          </cell>
          <cell r="D797" t="str">
            <v>UN</v>
          </cell>
        </row>
        <row r="798">
          <cell r="A798">
            <v>7160200130</v>
          </cell>
          <cell r="B798" t="str">
            <v>PADRAO MED AEREO CARGA AC 26 A 34KW</v>
          </cell>
          <cell r="C798">
            <v>3137.38</v>
          </cell>
          <cell r="D798" t="str">
            <v>UN</v>
          </cell>
        </row>
        <row r="799">
          <cell r="A799">
            <v>7160200140</v>
          </cell>
          <cell r="B799" t="str">
            <v>PADRAO MED AEREO CARGA AC 34 A 41KW</v>
          </cell>
          <cell r="C799">
            <v>5596.51</v>
          </cell>
          <cell r="D799" t="str">
            <v>UN</v>
          </cell>
        </row>
        <row r="800">
          <cell r="A800">
            <v>7160200150</v>
          </cell>
          <cell r="B800" t="str">
            <v>PADRAO MED AEREO CARGA AC 41 A 47KW</v>
          </cell>
          <cell r="C800">
            <v>4652.05</v>
          </cell>
          <cell r="D800" t="str">
            <v>UN</v>
          </cell>
        </row>
        <row r="801">
          <cell r="A801">
            <v>7160200160</v>
          </cell>
          <cell r="B801" t="str">
            <v>PADRAO MED AEREO CARGA AC 47 A 57KW</v>
          </cell>
          <cell r="C801">
            <v>5089.89</v>
          </cell>
          <cell r="D801" t="str">
            <v>UN</v>
          </cell>
        </row>
        <row r="802">
          <cell r="A802">
            <v>7160200170</v>
          </cell>
          <cell r="B802" t="str">
            <v>PADRAO MED AEREO CARGA AC 57 A 75KW</v>
          </cell>
          <cell r="C802">
            <v>6078.81</v>
          </cell>
          <cell r="D802" t="str">
            <v>UN</v>
          </cell>
        </row>
        <row r="803">
          <cell r="A803">
            <v>7160200180</v>
          </cell>
          <cell r="B803" t="str">
            <v>SUBESTACAO EXTER AÉREA TRIF. 30KVA</v>
          </cell>
          <cell r="C803">
            <v>22159.5</v>
          </cell>
          <cell r="D803" t="str">
            <v>UN</v>
          </cell>
        </row>
        <row r="804">
          <cell r="A804">
            <v>7160200190</v>
          </cell>
          <cell r="B804" t="str">
            <v>SUBESTACAO EXTER AÉREA TRIF. 45KVA</v>
          </cell>
          <cell r="C804">
            <v>21518.45</v>
          </cell>
          <cell r="D804" t="str">
            <v>UN</v>
          </cell>
        </row>
        <row r="805">
          <cell r="A805">
            <v>7160200200</v>
          </cell>
          <cell r="B805" t="str">
            <v>SUBESTACAO EXTER AÉREA TRIF. 75KVA</v>
          </cell>
          <cell r="C805">
            <v>28606.55</v>
          </cell>
          <cell r="D805" t="str">
            <v>UN</v>
          </cell>
        </row>
        <row r="806">
          <cell r="A806">
            <v>7160200210</v>
          </cell>
          <cell r="B806" t="str">
            <v>SUBESTACAO EXTER AEREA TRI 112,5KVA</v>
          </cell>
          <cell r="C806">
            <v>36871.87</v>
          </cell>
          <cell r="D806" t="str">
            <v>UN</v>
          </cell>
        </row>
        <row r="807">
          <cell r="A807">
            <v>7160200220</v>
          </cell>
          <cell r="B807" t="str">
            <v>SUBESTACAO EXTER AEREA TRI 150KVA</v>
          </cell>
          <cell r="C807">
            <v>41261</v>
          </cell>
          <cell r="D807" t="str">
            <v>UN</v>
          </cell>
        </row>
        <row r="808">
          <cell r="A808">
            <v>7160200230</v>
          </cell>
          <cell r="B808" t="str">
            <v>SUBESTACAO EXTER AEREA TRI 225KVA</v>
          </cell>
          <cell r="C808">
            <v>61081.74</v>
          </cell>
          <cell r="D808" t="str">
            <v>UN</v>
          </cell>
        </row>
        <row r="809">
          <cell r="A809">
            <v>7160200260</v>
          </cell>
          <cell r="B809" t="str">
            <v>QUADRO PART DIRETA 2X3,0CV-B1.1 A B1.3</v>
          </cell>
          <cell r="C809">
            <v>5532.09</v>
          </cell>
          <cell r="D809" t="str">
            <v>UN</v>
          </cell>
        </row>
        <row r="810">
          <cell r="A810">
            <v>7160200270</v>
          </cell>
          <cell r="B810" t="str">
            <v>QUADRO PART DIRETA 2X5,0CV-B1.4 A B1.6</v>
          </cell>
          <cell r="C810">
            <v>6163.04</v>
          </cell>
          <cell r="D810" t="str">
            <v>UN</v>
          </cell>
        </row>
        <row r="811">
          <cell r="A811">
            <v>7160200280</v>
          </cell>
          <cell r="B811" t="str">
            <v>QUADRO SOFT STARTER 2X7,5CV-B2.1 A B2.3</v>
          </cell>
          <cell r="C811">
            <v>12472.54</v>
          </cell>
          <cell r="D811" t="str">
            <v>UN</v>
          </cell>
        </row>
        <row r="812">
          <cell r="A812">
            <v>7160200290</v>
          </cell>
          <cell r="B812" t="str">
            <v>QUADRO SOFT STARTER 2X10,0CV-B2.4 A B2.6</v>
          </cell>
          <cell r="C812">
            <v>13885.87</v>
          </cell>
          <cell r="D812" t="str">
            <v>UN</v>
          </cell>
        </row>
        <row r="813">
          <cell r="A813">
            <v>7160200300</v>
          </cell>
          <cell r="B813" t="str">
            <v>QUADRO SOFT STARTER 2X15,0CV-B2.7 A B2.9</v>
          </cell>
          <cell r="C813">
            <v>18026.14</v>
          </cell>
          <cell r="D813" t="str">
            <v>UN</v>
          </cell>
        </row>
        <row r="814">
          <cell r="A814">
            <v>7160200310</v>
          </cell>
          <cell r="B814" t="str">
            <v>QUADRO SOFT STARTER 2X20CV-B2.10 A B2.12</v>
          </cell>
          <cell r="C814">
            <v>24865.64</v>
          </cell>
          <cell r="D814" t="str">
            <v>UN</v>
          </cell>
        </row>
        <row r="815">
          <cell r="A815">
            <v>7160200320</v>
          </cell>
          <cell r="B815" t="str">
            <v>QUADRO SOFT STARTER 2X25CV-B2.13 A B2.15</v>
          </cell>
          <cell r="C815">
            <v>30065.91</v>
          </cell>
          <cell r="D815" t="str">
            <v>UN</v>
          </cell>
        </row>
        <row r="816">
          <cell r="A816">
            <v>7160200330</v>
          </cell>
          <cell r="B816" t="str">
            <v>QUADRO SOFT STARTER 2X30CV-B2.16 A B2.18</v>
          </cell>
          <cell r="C816">
            <v>37637.31</v>
          </cell>
          <cell r="D816" t="str">
            <v>UN</v>
          </cell>
        </row>
        <row r="817">
          <cell r="A817">
            <v>7160200340</v>
          </cell>
          <cell r="B817" t="str">
            <v>QUADRO INVERSOR 2X15,0CV-B3.1 A B3.3</v>
          </cell>
          <cell r="C817">
            <v>21837.08</v>
          </cell>
          <cell r="D817" t="str">
            <v>UN</v>
          </cell>
        </row>
        <row r="818">
          <cell r="A818">
            <v>7160200350</v>
          </cell>
          <cell r="B818" t="str">
            <v>QUADRO INVERSOR 2X20,0CV-B3.4 A B3.6</v>
          </cell>
          <cell r="C818">
            <v>28903.72</v>
          </cell>
          <cell r="D818" t="str">
            <v>UN</v>
          </cell>
        </row>
        <row r="819">
          <cell r="A819">
            <v>7160200360</v>
          </cell>
          <cell r="B819" t="str">
            <v>QUADRO INVERSOR 2X25,0CV-B3.7 A B3.9</v>
          </cell>
          <cell r="C819">
            <v>35239.7</v>
          </cell>
          <cell r="D819" t="str">
            <v>UN</v>
          </cell>
        </row>
        <row r="820">
          <cell r="A820">
            <v>7160200370</v>
          </cell>
          <cell r="B820" t="str">
            <v>QUADRO INVERSOR 2X30,0CV-B3.10 A B3.12</v>
          </cell>
          <cell r="C820">
            <v>41675.39</v>
          </cell>
          <cell r="D820" t="str">
            <v>UN</v>
          </cell>
        </row>
        <row r="821">
          <cell r="A821">
            <v>7160200380</v>
          </cell>
          <cell r="B821" t="str">
            <v>#CALHA PARSCHAL FIBRA VIDRO W = 9"</v>
          </cell>
          <cell r="C821">
            <v>2422.23</v>
          </cell>
          <cell r="D821" t="str">
            <v>UN</v>
          </cell>
        </row>
        <row r="822">
          <cell r="A822">
            <v>7160200390</v>
          </cell>
          <cell r="B822" t="str">
            <v>#CALHA PARSCHAL FIBRA VIDRO W = 6"</v>
          </cell>
          <cell r="C822">
            <v>2043.66</v>
          </cell>
          <cell r="D822" t="str">
            <v>UN</v>
          </cell>
        </row>
        <row r="823">
          <cell r="A823">
            <v>7160200400</v>
          </cell>
          <cell r="B823" t="str">
            <v>#CALHA PARSCHAL FIBRA VIDRO W = 3"</v>
          </cell>
          <cell r="C823">
            <v>1463.18</v>
          </cell>
          <cell r="D823" t="str">
            <v>UN</v>
          </cell>
        </row>
        <row r="824">
          <cell r="A824">
            <v>7169000001</v>
          </cell>
          <cell r="B824" t="str">
            <v>DRENO DE ALIVIO BARRAGEM CAPTACAO-APIACA</v>
          </cell>
          <cell r="C824">
            <v>1085.88</v>
          </cell>
          <cell r="D824" t="str">
            <v>UN</v>
          </cell>
        </row>
        <row r="825">
          <cell r="A825">
            <v>7169000002</v>
          </cell>
          <cell r="B825" t="str">
            <v>MONT E INST MAT HIDR BARRAGEM CAPTACAO</v>
          </cell>
          <cell r="C825">
            <v>3145.6</v>
          </cell>
          <cell r="D825" t="str">
            <v>UN</v>
          </cell>
        </row>
        <row r="826">
          <cell r="A826">
            <v>7169000003</v>
          </cell>
          <cell r="B826" t="str">
            <v>FORNECIMENTO E INSTALACAO MANOMETRO 1/4"</v>
          </cell>
          <cell r="C826">
            <v>1005</v>
          </cell>
          <cell r="D826" t="str">
            <v>UN</v>
          </cell>
        </row>
        <row r="827">
          <cell r="A827">
            <v>7169000004</v>
          </cell>
          <cell r="B827" t="str">
            <v>PONTO DE AGUA CAPTACAO - APIACA</v>
          </cell>
          <cell r="C827">
            <v>2645.2</v>
          </cell>
          <cell r="D827" t="str">
            <v>UN</v>
          </cell>
        </row>
        <row r="828">
          <cell r="A828">
            <v>7169000005</v>
          </cell>
          <cell r="B828" t="str">
            <v>FORN E INST DE CHASSI METALICO COM RODAS</v>
          </cell>
          <cell r="C828">
            <v>32305</v>
          </cell>
          <cell r="D828" t="str">
            <v>UN</v>
          </cell>
        </row>
        <row r="829">
          <cell r="A829">
            <v>7169000006</v>
          </cell>
          <cell r="B829" t="str">
            <v>FORN E INST DE SUPORTE P/ FIXACAO TRILHO</v>
          </cell>
          <cell r="C829">
            <v>4544.07</v>
          </cell>
          <cell r="D829" t="str">
            <v>UN</v>
          </cell>
        </row>
        <row r="830">
          <cell r="A830">
            <v>7169000007</v>
          </cell>
          <cell r="B830" t="str">
            <v>FORN E INST DE SUPORTE DO TRILHO METALIC</v>
          </cell>
          <cell r="C830">
            <v>4009.55</v>
          </cell>
          <cell r="D830" t="str">
            <v>UN</v>
          </cell>
        </row>
        <row r="831">
          <cell r="A831">
            <v>7169000008</v>
          </cell>
          <cell r="B831" t="str">
            <v>FORN E INST DE ABRACADEIRA PARA SUPORTE</v>
          </cell>
          <cell r="C831">
            <v>173.95</v>
          </cell>
          <cell r="D831" t="str">
            <v>UN</v>
          </cell>
        </row>
        <row r="832">
          <cell r="A832">
            <v>7169000009</v>
          </cell>
          <cell r="B832" t="str">
            <v>FORN E INST DE GUINCHO MANUAL CAP.3200KG</v>
          </cell>
          <cell r="C832">
            <v>8866.98</v>
          </cell>
          <cell r="D832" t="str">
            <v>UN</v>
          </cell>
        </row>
        <row r="833">
          <cell r="A833">
            <v>7169000010</v>
          </cell>
          <cell r="B833" t="str">
            <v>FORN E INST CJ. MOTO-BOMBA ANFIBIA 50CV</v>
          </cell>
          <cell r="C833">
            <v>152277.03</v>
          </cell>
          <cell r="D833" t="str">
            <v>UN</v>
          </cell>
        </row>
        <row r="834">
          <cell r="A834">
            <v>7169000011</v>
          </cell>
          <cell r="B834" t="str">
            <v>MONT E INST MAT HIDR EEAB DE APIACA</v>
          </cell>
          <cell r="C834">
            <v>10449.4</v>
          </cell>
          <cell r="D834" t="str">
            <v>UN</v>
          </cell>
        </row>
        <row r="835">
          <cell r="A835">
            <v>7169000012</v>
          </cell>
          <cell r="B835" t="str">
            <v>FORN E INST ELETR DISTR/SPDA EEAB-APIACA</v>
          </cell>
          <cell r="C835">
            <v>24243.84</v>
          </cell>
          <cell r="D835" t="str">
            <v>UN</v>
          </cell>
        </row>
        <row r="836">
          <cell r="A836">
            <v>7169000013</v>
          </cell>
          <cell r="B836" t="str">
            <v>SUBESTACAO EXTER AEREA TRI 112,5KVA</v>
          </cell>
          <cell r="C836">
            <v>36710.94</v>
          </cell>
          <cell r="D836" t="str">
            <v>UN</v>
          </cell>
        </row>
        <row r="837">
          <cell r="A837">
            <v>7169000014</v>
          </cell>
          <cell r="B837" t="str">
            <v>QUADRO ACIONAMENTO C/ INVERSOR 2X60,0CV</v>
          </cell>
          <cell r="C837">
            <v>85279.36</v>
          </cell>
          <cell r="D837" t="str">
            <v>UN</v>
          </cell>
        </row>
        <row r="838">
          <cell r="A838">
            <v>7169000015</v>
          </cell>
          <cell r="B838" t="str">
            <v>TRAVESSIA 1 AAB - SOBRE CORREGO - APIACA</v>
          </cell>
          <cell r="C838">
            <v>4227.79</v>
          </cell>
          <cell r="D838" t="str">
            <v>UN</v>
          </cell>
        </row>
        <row r="839">
          <cell r="A839">
            <v>7169000016</v>
          </cell>
          <cell r="B839" t="str">
            <v>FORN E ASSENT TALHA/TROLEY CAP 2000KG</v>
          </cell>
          <cell r="C839">
            <v>2962.61</v>
          </cell>
          <cell r="D839" t="str">
            <v>UN</v>
          </cell>
        </row>
        <row r="840">
          <cell r="A840">
            <v>7169000017</v>
          </cell>
          <cell r="B840" t="str">
            <v>FORN E EXEC DAS INSTALAÇÕES ELETRICAS</v>
          </cell>
          <cell r="C840">
            <v>38101.17</v>
          </cell>
          <cell r="D840" t="str">
            <v>UN</v>
          </cell>
        </row>
        <row r="841">
          <cell r="A841">
            <v>7169000018</v>
          </cell>
          <cell r="B841" t="str">
            <v>FORN E INST CENTRO CONTROLE MOTORES(CCM)</v>
          </cell>
          <cell r="C841">
            <v>400191.91</v>
          </cell>
          <cell r="D841" t="str">
            <v>UN</v>
          </cell>
        </row>
        <row r="842">
          <cell r="A842">
            <v>7169000019</v>
          </cell>
          <cell r="B842" t="str">
            <v>FORN E INST SIST TELEMETRIA E TELECOMAND</v>
          </cell>
          <cell r="C842">
            <v>42012.5</v>
          </cell>
          <cell r="D842" t="str">
            <v>UN</v>
          </cell>
        </row>
        <row r="843">
          <cell r="A843">
            <v>7169000020</v>
          </cell>
          <cell r="B843" t="str">
            <v>FORN E INST CUBICULO DE MEDICAO E SUBEST</v>
          </cell>
          <cell r="C843">
            <v>142121</v>
          </cell>
          <cell r="D843" t="str">
            <v>UN</v>
          </cell>
        </row>
        <row r="844">
          <cell r="A844">
            <v>7169000021</v>
          </cell>
          <cell r="B844" t="str">
            <v>FORN E INST DE SIST TERMO-ACUSTICO</v>
          </cell>
          <cell r="C844">
            <v>301594.1</v>
          </cell>
          <cell r="D844" t="str">
            <v>UN</v>
          </cell>
        </row>
        <row r="845">
          <cell r="A845">
            <v>7169000022</v>
          </cell>
          <cell r="B845" t="str">
            <v>FORN INST AR COND SPLIT CASSETE-48.000</v>
          </cell>
          <cell r="C845">
            <v>7839.96</v>
          </cell>
          <cell r="D845" t="str">
            <v>UN</v>
          </cell>
        </row>
        <row r="846">
          <cell r="A846">
            <v>7169000023</v>
          </cell>
          <cell r="B846" t="str">
            <v>FORN E INST DE SIST DRENAGEM - GURIGICA</v>
          </cell>
          <cell r="C846">
            <v>3441.99</v>
          </cell>
          <cell r="D846" t="str">
            <v>UN</v>
          </cell>
        </row>
        <row r="847">
          <cell r="A847">
            <v>7169000024</v>
          </cell>
          <cell r="B847" t="str">
            <v>PONTO DE AGUA PARA ELEVATORIA DE ESGOTO</v>
          </cell>
          <cell r="C847">
            <v>543.18</v>
          </cell>
          <cell r="D847" t="str">
            <v>UN</v>
          </cell>
        </row>
        <row r="848">
          <cell r="A848">
            <v>7169000025</v>
          </cell>
          <cell r="B848" t="str">
            <v>DRENAGEM DA ESCADA PARA EEEB</v>
          </cell>
          <cell r="C848">
            <v>292.68</v>
          </cell>
          <cell r="D848" t="str">
            <v>UN</v>
          </cell>
        </row>
        <row r="849">
          <cell r="A849">
            <v>7169000026</v>
          </cell>
          <cell r="B849" t="str">
            <v>INSTALACOES ELETRICAS EEEB 2 X 20CV</v>
          </cell>
          <cell r="C849">
            <v>17829.7</v>
          </cell>
          <cell r="D849" t="str">
            <v>UN</v>
          </cell>
        </row>
        <row r="850">
          <cell r="A850">
            <v>7169000027</v>
          </cell>
          <cell r="B850" t="str">
            <v>MONT E INST MAT HIDR EEEB "A" - CASTELO</v>
          </cell>
          <cell r="C850">
            <v>7068</v>
          </cell>
          <cell r="D850" t="str">
            <v>UN</v>
          </cell>
        </row>
        <row r="851">
          <cell r="A851">
            <v>7169000028</v>
          </cell>
          <cell r="B851" t="str">
            <v>INSTALACOES ELETRICAS EEEB 2 X 10CV</v>
          </cell>
          <cell r="C851">
            <v>12346.57</v>
          </cell>
          <cell r="D851" t="str">
            <v>UN</v>
          </cell>
        </row>
        <row r="852">
          <cell r="A852">
            <v>7169000029</v>
          </cell>
          <cell r="B852" t="str">
            <v>MONT E INST MAT HIDR EEEB "B" - CASTELO</v>
          </cell>
          <cell r="C852">
            <v>5890</v>
          </cell>
          <cell r="D852" t="str">
            <v>UN</v>
          </cell>
        </row>
        <row r="853">
          <cell r="A853">
            <v>7169000030</v>
          </cell>
          <cell r="B853" t="str">
            <v>QUADRO SOFT STARTER 2X45CV</v>
          </cell>
          <cell r="C853">
            <v>64811.35</v>
          </cell>
          <cell r="D853" t="str">
            <v>UN</v>
          </cell>
        </row>
        <row r="854">
          <cell r="A854">
            <v>7169000031</v>
          </cell>
          <cell r="B854" t="str">
            <v>MONT E INST MAT HIDR EEEB "C" - CASTELO</v>
          </cell>
          <cell r="C854">
            <v>997.44</v>
          </cell>
          <cell r="D854" t="str">
            <v>UN</v>
          </cell>
        </row>
        <row r="855">
          <cell r="A855">
            <v>7169000032</v>
          </cell>
          <cell r="B855" t="str">
            <v>MONT E INST MAT HIDR EEEB "D" - CASTELO</v>
          </cell>
          <cell r="C855">
            <v>997.44</v>
          </cell>
          <cell r="D855" t="str">
            <v>UN</v>
          </cell>
        </row>
        <row r="856">
          <cell r="A856">
            <v>7169000033</v>
          </cell>
          <cell r="B856" t="str">
            <v>MONT E INST MAT HIDR EEEB "F" - CASTELO</v>
          </cell>
          <cell r="C856">
            <v>997.44</v>
          </cell>
          <cell r="D856" t="str">
            <v>UN</v>
          </cell>
        </row>
        <row r="857">
          <cell r="A857">
            <v>7169000034</v>
          </cell>
          <cell r="B857" t="str">
            <v>QUADRO SOFT STARTER 3X25CV</v>
          </cell>
          <cell r="C857">
            <v>35492.08</v>
          </cell>
          <cell r="D857" t="str">
            <v>UN</v>
          </cell>
        </row>
        <row r="858">
          <cell r="A858">
            <v>7169000035</v>
          </cell>
          <cell r="B858" t="str">
            <v>MONT E INST MAT HIDR EEEB "H" - CASTELO</v>
          </cell>
          <cell r="C858">
            <v>8835</v>
          </cell>
          <cell r="D858" t="str">
            <v>UN</v>
          </cell>
        </row>
        <row r="859">
          <cell r="A859">
            <v>7169000036</v>
          </cell>
          <cell r="B859" t="str">
            <v>MONT E INST MAT HIDR EEEB "I" - CASTELO</v>
          </cell>
          <cell r="C859">
            <v>997.44</v>
          </cell>
          <cell r="D859" t="str">
            <v>UN</v>
          </cell>
        </row>
        <row r="860">
          <cell r="A860">
            <v>7169000037</v>
          </cell>
          <cell r="B860" t="str">
            <v>INSTALACOES ELETRICAS EEEB 2 X 5,0CV</v>
          </cell>
          <cell r="C860">
            <v>11774.27</v>
          </cell>
          <cell r="D860" t="str">
            <v>UN</v>
          </cell>
        </row>
        <row r="861">
          <cell r="A861">
            <v>7169000038</v>
          </cell>
          <cell r="B861" t="str">
            <v>MONT E INST MAT HIDR EEEB "I1" - CASTELO</v>
          </cell>
          <cell r="C861">
            <v>4712</v>
          </cell>
          <cell r="D861" t="str">
            <v>UN</v>
          </cell>
        </row>
        <row r="862">
          <cell r="A862">
            <v>7169000039</v>
          </cell>
          <cell r="B862" t="str">
            <v>MONT E INST MAT HIDR EEEB "J" - CASTELO</v>
          </cell>
          <cell r="C862">
            <v>4712</v>
          </cell>
          <cell r="D862" t="str">
            <v>UN</v>
          </cell>
        </row>
        <row r="863">
          <cell r="A863">
            <v>7169000040</v>
          </cell>
          <cell r="B863" t="str">
            <v>MONT E INST MAT HIDR EEEB "K" - CASTELO</v>
          </cell>
          <cell r="C863">
            <v>4712</v>
          </cell>
          <cell r="D863" t="str">
            <v>UN</v>
          </cell>
        </row>
        <row r="864">
          <cell r="A864">
            <v>7169000041</v>
          </cell>
          <cell r="B864" t="str">
            <v>ESTUDOS HIDROGEOLOGICO E LOCACAO DE POCO</v>
          </cell>
          <cell r="C864">
            <v>6323.67</v>
          </cell>
          <cell r="D864" t="str">
            <v>UN</v>
          </cell>
        </row>
        <row r="865">
          <cell r="A865">
            <v>7169000042</v>
          </cell>
          <cell r="B865" t="str">
            <v>PERF POCO EM ALUVIAO/ROCHA PROF ATE 120M</v>
          </cell>
          <cell r="C865">
            <v>227.33</v>
          </cell>
          <cell r="D865" t="str">
            <v>M</v>
          </cell>
        </row>
        <row r="866">
          <cell r="A866">
            <v>7169000043</v>
          </cell>
          <cell r="B866" t="str">
            <v>ARGAMASSA 1:3 (CIMENTO:AREIA) P/ POCO</v>
          </cell>
          <cell r="C866">
            <v>713.54</v>
          </cell>
          <cell r="D866" t="str">
            <v>M3</v>
          </cell>
        </row>
        <row r="867">
          <cell r="A867">
            <v>7169000044</v>
          </cell>
          <cell r="B867" t="str">
            <v>PERF POCO EM ALUVIAO/ROCHA PROF ACI 120M</v>
          </cell>
          <cell r="C867">
            <v>280.55</v>
          </cell>
          <cell r="D867" t="str">
            <v>M</v>
          </cell>
        </row>
        <row r="868">
          <cell r="A868">
            <v>7169000045</v>
          </cell>
          <cell r="B868" t="str">
            <v>PERFILAGEM GEOFISICA COM PERFIS DO POCO</v>
          </cell>
          <cell r="C868">
            <v>16199.99</v>
          </cell>
          <cell r="D868" t="str">
            <v>UN</v>
          </cell>
        </row>
        <row r="869">
          <cell r="A869">
            <v>7169000046</v>
          </cell>
          <cell r="B869" t="str">
            <v>TUBO PVC GEOMECANICO DIAMETRO 6"</v>
          </cell>
          <cell r="C869">
            <v>285</v>
          </cell>
          <cell r="D869" t="str">
            <v>M</v>
          </cell>
        </row>
        <row r="870">
          <cell r="A870">
            <v>7169000047</v>
          </cell>
          <cell r="B870" t="str">
            <v>FILTRO PVC GEOMECANICO DIAMETRO 6"</v>
          </cell>
          <cell r="C870">
            <v>235.85</v>
          </cell>
          <cell r="D870" t="str">
            <v>M</v>
          </cell>
        </row>
        <row r="871">
          <cell r="A871">
            <v>7169000048</v>
          </cell>
          <cell r="B871" t="str">
            <v>TUBO DE BOCA DIAMET 12" P/ POCO TUBULAR</v>
          </cell>
          <cell r="C871">
            <v>484.99</v>
          </cell>
          <cell r="D871" t="str">
            <v>M</v>
          </cell>
        </row>
        <row r="872">
          <cell r="A872">
            <v>7169000049</v>
          </cell>
          <cell r="B872" t="str">
            <v>TUBO PVC ROSCA 2" P/ RECARGA DE AREIA</v>
          </cell>
          <cell r="C872">
            <v>73.35</v>
          </cell>
          <cell r="D872" t="str">
            <v>M</v>
          </cell>
        </row>
        <row r="873">
          <cell r="A873">
            <v>7169000050</v>
          </cell>
          <cell r="B873" t="str">
            <v>PRE-FILTRO EM AREIA DIAMETRO 2 A 4 MM</v>
          </cell>
          <cell r="C873">
            <v>1046.77</v>
          </cell>
          <cell r="D873" t="str">
            <v>M3</v>
          </cell>
        </row>
        <row r="874">
          <cell r="A874">
            <v>7169000051</v>
          </cell>
          <cell r="B874" t="str">
            <v>CENTRALIZADOR TIPO CESTO</v>
          </cell>
          <cell r="C874">
            <v>119.29</v>
          </cell>
          <cell r="D874" t="str">
            <v>UN</v>
          </cell>
        </row>
        <row r="875">
          <cell r="A875">
            <v>7169000052</v>
          </cell>
          <cell r="B875" t="str">
            <v>DESENVOLVIMENTO/LIMPEZA DO POCO TUBULAR</v>
          </cell>
          <cell r="C875">
            <v>200.08</v>
          </cell>
          <cell r="D875" t="str">
            <v>HRS</v>
          </cell>
        </row>
        <row r="876">
          <cell r="A876">
            <v>7169000053</v>
          </cell>
          <cell r="B876" t="str">
            <v>MOTO-BOMBA SUBMERSA POT ATE 7,0CV</v>
          </cell>
          <cell r="C876">
            <v>11204.4</v>
          </cell>
          <cell r="D876" t="str">
            <v>UN</v>
          </cell>
        </row>
        <row r="877">
          <cell r="A877">
            <v>7169000054</v>
          </cell>
          <cell r="B877" t="str">
            <v>MOTO-BOMBA SUBMERSA POT DE 7,1 A 16 CV</v>
          </cell>
          <cell r="C877">
            <v>13521.6</v>
          </cell>
          <cell r="D877" t="str">
            <v>UN</v>
          </cell>
        </row>
        <row r="878">
          <cell r="A878">
            <v>7169000055</v>
          </cell>
          <cell r="B878" t="str">
            <v>MOTO-BOMBA SUBMERSA POT DE 16,1 A 25 CV</v>
          </cell>
          <cell r="C878">
            <v>14192.65</v>
          </cell>
          <cell r="D878" t="str">
            <v>UN</v>
          </cell>
        </row>
        <row r="879">
          <cell r="A879">
            <v>7169000056</v>
          </cell>
          <cell r="B879" t="str">
            <v>MOTO-BOMBA SUBMERSA POT DE 25,1 A 30 CV</v>
          </cell>
          <cell r="C879">
            <v>17179.68</v>
          </cell>
          <cell r="D879" t="str">
            <v>UN</v>
          </cell>
        </row>
        <row r="880">
          <cell r="A880">
            <v>7169000057</v>
          </cell>
          <cell r="B880" t="str">
            <v>MOTO-BOMBA SUBMERSA POT DE 30,1 A 38 CV</v>
          </cell>
          <cell r="C880">
            <v>19562.34</v>
          </cell>
          <cell r="D880" t="str">
            <v>UN</v>
          </cell>
        </row>
        <row r="881">
          <cell r="A881">
            <v>7169000058</v>
          </cell>
          <cell r="B881" t="str">
            <v>TUBO EDUTOR PVC ROSCA 2" P/ POCO TUBULAR</v>
          </cell>
          <cell r="C881">
            <v>81.13</v>
          </cell>
          <cell r="D881" t="str">
            <v>M</v>
          </cell>
        </row>
        <row r="882">
          <cell r="A882">
            <v>7169000059</v>
          </cell>
          <cell r="B882" t="str">
            <v>TUBO PVC 19 MM P/ MEDICAO NIVEL DA AGUA</v>
          </cell>
          <cell r="C882">
            <v>20.87</v>
          </cell>
          <cell r="D882" t="str">
            <v>M</v>
          </cell>
        </row>
        <row r="883">
          <cell r="A883">
            <v>7169000060</v>
          </cell>
          <cell r="B883" t="str">
            <v>BARRILETE COMPLETO FERRO GALVANIZADO 2"</v>
          </cell>
          <cell r="C883">
            <v>3649.57</v>
          </cell>
          <cell r="D883" t="str">
            <v>UN</v>
          </cell>
        </row>
        <row r="884">
          <cell r="A884">
            <v>7169000061</v>
          </cell>
          <cell r="B884" t="str">
            <v>DESINFECCAO DE POCO TUBULAR PROFUNDO</v>
          </cell>
          <cell r="C884">
            <v>1019.14</v>
          </cell>
          <cell r="D884" t="str">
            <v>UN</v>
          </cell>
        </row>
        <row r="885">
          <cell r="A885">
            <v>7169000062</v>
          </cell>
          <cell r="B885" t="str">
            <v>TESTE BOMBEAMENTO E VAZAO PROD AQUIFERO</v>
          </cell>
          <cell r="C885">
            <v>4737.85</v>
          </cell>
          <cell r="D885" t="str">
            <v>UN</v>
          </cell>
        </row>
        <row r="886">
          <cell r="A886">
            <v>7169000063</v>
          </cell>
          <cell r="B886" t="str">
            <v>ANALISE FISICO QUIMICO E BACTERIOLOGICA</v>
          </cell>
          <cell r="C886">
            <v>1030</v>
          </cell>
          <cell r="D886" t="str">
            <v>UN</v>
          </cell>
        </row>
        <row r="887">
          <cell r="A887">
            <v>7169000064</v>
          </cell>
          <cell r="B887" t="str">
            <v>RELATORIO TEC CONSTRUTIVO POCO TUBULAR</v>
          </cell>
          <cell r="C887">
            <v>3007.5</v>
          </cell>
          <cell r="D887" t="str">
            <v>UN</v>
          </cell>
        </row>
        <row r="888">
          <cell r="A888">
            <v>7169000065</v>
          </cell>
          <cell r="B888" t="str">
            <v>LAJE DE PROTEÇÃO DO POÇO PROFUNDO</v>
          </cell>
          <cell r="C888">
            <v>640.17</v>
          </cell>
          <cell r="D888" t="str">
            <v>UN</v>
          </cell>
        </row>
        <row r="889">
          <cell r="A889">
            <v>7169000066</v>
          </cell>
          <cell r="B889" t="str">
            <v>GRUPO GERADOR 80KVA EXCLUSIVE MOB/DESM</v>
          </cell>
          <cell r="C889">
            <v>10428.96</v>
          </cell>
          <cell r="D889" t="str">
            <v>UNM</v>
          </cell>
        </row>
        <row r="890">
          <cell r="A890">
            <v>7169000067</v>
          </cell>
          <cell r="B890" t="str">
            <v>MOB/DESMOB EQUIPAMENTOS E EQUIPES</v>
          </cell>
          <cell r="C890">
            <v>4473.12</v>
          </cell>
          <cell r="D890" t="str">
            <v>UN</v>
          </cell>
        </row>
        <row r="891">
          <cell r="A891">
            <v>7169000068</v>
          </cell>
          <cell r="B891" t="str">
            <v>FORN E INST VALV BORB WAFER DN 100(4")</v>
          </cell>
          <cell r="C891">
            <v>495.21</v>
          </cell>
          <cell r="D891" t="str">
            <v>UN</v>
          </cell>
        </row>
        <row r="892">
          <cell r="A892">
            <v>7169000069</v>
          </cell>
          <cell r="B892" t="str">
            <v>FORN E INST COMPRES/BOMBA ANEL LIQ 3,0CV</v>
          </cell>
          <cell r="C892">
            <v>3320.99</v>
          </cell>
          <cell r="D892" t="str">
            <v>UN</v>
          </cell>
        </row>
        <row r="893">
          <cell r="A893">
            <v>7169000070</v>
          </cell>
          <cell r="B893" t="str">
            <v>LIMPEZA MATERIAL FILTRANTE ETE-STA ISABE</v>
          </cell>
          <cell r="C893">
            <v>879.75</v>
          </cell>
          <cell r="D893" t="str">
            <v>UN</v>
          </cell>
        </row>
        <row r="894">
          <cell r="A894">
            <v>7169000071</v>
          </cell>
          <cell r="B894" t="str">
            <v>MONT E INST MAT HIDR RECALQUE "H"-CASTEL</v>
          </cell>
          <cell r="C894">
            <v>14019.73</v>
          </cell>
          <cell r="D894" t="str">
            <v>UN</v>
          </cell>
        </row>
        <row r="895">
          <cell r="A895">
            <v>7169000072</v>
          </cell>
          <cell r="B895" t="str">
            <v>MONT E INST MAT HIDR VRP-ADUTORA DN 150</v>
          </cell>
          <cell r="C895">
            <v>4215.2</v>
          </cell>
          <cell r="D895" t="str">
            <v>UN</v>
          </cell>
        </row>
        <row r="896">
          <cell r="A896">
            <v>7169000073</v>
          </cell>
          <cell r="B896" t="str">
            <v>MONT E INST MAT HIDR VRP-N.R.DA PENHA I</v>
          </cell>
          <cell r="C896">
            <v>3161.4</v>
          </cell>
          <cell r="D896" t="str">
            <v>UN</v>
          </cell>
        </row>
        <row r="897">
          <cell r="A897">
            <v>7169000074</v>
          </cell>
          <cell r="B897" t="str">
            <v>MONT E INST MAT HIDR VRP-N.R.DA PENHA II</v>
          </cell>
          <cell r="C897">
            <v>2107.6</v>
          </cell>
          <cell r="D897" t="str">
            <v>UN</v>
          </cell>
        </row>
        <row r="898">
          <cell r="A898">
            <v>7169000075</v>
          </cell>
          <cell r="B898" t="str">
            <v>MONT E INST MAT HIDR VRP-SANTA LUZIA</v>
          </cell>
          <cell r="C898">
            <v>1580.7</v>
          </cell>
          <cell r="D898" t="str">
            <v>UN</v>
          </cell>
        </row>
        <row r="899">
          <cell r="A899">
            <v>7169000076</v>
          </cell>
          <cell r="B899" t="str">
            <v>MONT E INST MAT HIDR VRP-SANTA HELENA</v>
          </cell>
          <cell r="C899">
            <v>1580.7</v>
          </cell>
          <cell r="D899" t="str">
            <v>UN</v>
          </cell>
        </row>
        <row r="900">
          <cell r="A900">
            <v>7169000077</v>
          </cell>
          <cell r="B900" t="str">
            <v>FORN MONT E INST MAT HIDR VRP-N. REPUBLI</v>
          </cell>
          <cell r="C900">
            <v>5411.91</v>
          </cell>
          <cell r="D900" t="str">
            <v>UN</v>
          </cell>
        </row>
        <row r="901">
          <cell r="A901">
            <v>7169000078</v>
          </cell>
          <cell r="B901" t="str">
            <v>MONT E INST MAT HIDR VRP-SAO JOAO BATIST</v>
          </cell>
          <cell r="C901">
            <v>1580.7</v>
          </cell>
          <cell r="D901" t="str">
            <v>UN</v>
          </cell>
        </row>
        <row r="902">
          <cell r="A902">
            <v>7169000079</v>
          </cell>
          <cell r="B902" t="str">
            <v>MONT E INST MAT HIDR DMC 1-N.R. DA PENHA</v>
          </cell>
          <cell r="C902">
            <v>3424.85</v>
          </cell>
          <cell r="D902" t="str">
            <v>UN</v>
          </cell>
        </row>
        <row r="903">
          <cell r="A903">
            <v>7169000080</v>
          </cell>
          <cell r="B903" t="str">
            <v>FORN E INST ABRIGO METAL VILA PROGRESSO</v>
          </cell>
          <cell r="C903">
            <v>9524.06</v>
          </cell>
          <cell r="D903" t="str">
            <v>UN</v>
          </cell>
        </row>
        <row r="904">
          <cell r="A904">
            <v>7169000081</v>
          </cell>
          <cell r="B904" t="str">
            <v>MONT E INST MAT HIDR BOOSTER V. PROGRESS</v>
          </cell>
          <cell r="C904">
            <v>1828.64</v>
          </cell>
          <cell r="D904" t="str">
            <v>UN</v>
          </cell>
        </row>
        <row r="905">
          <cell r="A905">
            <v>7169000082</v>
          </cell>
          <cell r="B905" t="str">
            <v>FORN CONEXOES ROSCAVEIS BOOSTER V. PROGR</v>
          </cell>
          <cell r="C905">
            <v>7638.66</v>
          </cell>
          <cell r="D905" t="str">
            <v>UN</v>
          </cell>
        </row>
        <row r="906">
          <cell r="A906">
            <v>7169000083</v>
          </cell>
          <cell r="B906" t="str">
            <v>FORN EXEC INST ELET BOOSTER V. PROGRES</v>
          </cell>
          <cell r="C906">
            <v>11540.08</v>
          </cell>
          <cell r="D906" t="str">
            <v>UN</v>
          </cell>
        </row>
        <row r="907">
          <cell r="A907">
            <v>7169000084</v>
          </cell>
          <cell r="B907" t="str">
            <v>FORN EXEC INST AUTOM BOOSTER V PROGRESSO</v>
          </cell>
          <cell r="C907">
            <v>27863.3</v>
          </cell>
          <cell r="D907" t="str">
            <v>UN</v>
          </cell>
        </row>
        <row r="908">
          <cell r="A908">
            <v>7169000085</v>
          </cell>
          <cell r="B908" t="str">
            <v>MONT E INST MAT HIDR BOOSTER ITANHENGA</v>
          </cell>
          <cell r="C908">
            <v>3788.14</v>
          </cell>
          <cell r="D908" t="str">
            <v>UN</v>
          </cell>
        </row>
        <row r="909">
          <cell r="A909">
            <v>7169000086</v>
          </cell>
          <cell r="B909" t="str">
            <v>FORNECIMENTO E INSTALACAO MANOMETRO 1/2"</v>
          </cell>
          <cell r="C909">
            <v>552.58</v>
          </cell>
          <cell r="D909" t="str">
            <v>UN</v>
          </cell>
        </row>
        <row r="910">
          <cell r="A910">
            <v>7169000087</v>
          </cell>
          <cell r="B910" t="str">
            <v>FORN E INST DO ABRIGO SUB ELET ITANHENGA</v>
          </cell>
          <cell r="C910">
            <v>5730.11</v>
          </cell>
          <cell r="D910" t="str">
            <v>UN</v>
          </cell>
        </row>
        <row r="911">
          <cell r="A911">
            <v>7169000088</v>
          </cell>
          <cell r="B911" t="str">
            <v>FORN EXEC INST ELET BOOSTER ITANHENGA</v>
          </cell>
          <cell r="C911">
            <v>124828.79</v>
          </cell>
          <cell r="D911" t="str">
            <v>UN</v>
          </cell>
        </row>
        <row r="912">
          <cell r="A912">
            <v>7169000089</v>
          </cell>
          <cell r="B912" t="str">
            <v>FORN EXEC INST AUTOM BOOSTER ITANHENGA</v>
          </cell>
          <cell r="C912">
            <v>22296.21</v>
          </cell>
          <cell r="D912" t="str">
            <v>UN</v>
          </cell>
        </row>
        <row r="913">
          <cell r="A913">
            <v>7169000090</v>
          </cell>
          <cell r="B913" t="str">
            <v>FORN INST COMPORTA SUPERFICIE  890X660MM</v>
          </cell>
          <cell r="C913">
            <v>6462.62</v>
          </cell>
          <cell r="D913" t="str">
            <v>UN</v>
          </cell>
        </row>
        <row r="914">
          <cell r="A914">
            <v>7169000091</v>
          </cell>
          <cell r="B914" t="str">
            <v>FORN INST ROSCA TRANPORTADORA-CASTELO</v>
          </cell>
          <cell r="C914">
            <v>43406.72</v>
          </cell>
          <cell r="D914" t="str">
            <v>UN</v>
          </cell>
        </row>
        <row r="915">
          <cell r="A915">
            <v>7169000092</v>
          </cell>
          <cell r="B915" t="str">
            <v>GRADE CREMALHEIRA MECANIZADA-CASTELO</v>
          </cell>
          <cell r="C915">
            <v>149030.78</v>
          </cell>
          <cell r="D915" t="str">
            <v>UN</v>
          </cell>
        </row>
        <row r="916">
          <cell r="A916">
            <v>7169000093</v>
          </cell>
          <cell r="B916" t="str">
            <v>MONT E INST MAT HIDR TRAT PRELIM-CASTELO</v>
          </cell>
          <cell r="C916">
            <v>9102.2</v>
          </cell>
          <cell r="D916" t="str">
            <v>UN</v>
          </cell>
        </row>
        <row r="917">
          <cell r="A917">
            <v>7169000094</v>
          </cell>
          <cell r="B917" t="str">
            <v>MONT E INST MAT HIDR CX GORDURA-CASTELO</v>
          </cell>
          <cell r="C917">
            <v>1727.83</v>
          </cell>
          <cell r="D917" t="str">
            <v>UN</v>
          </cell>
        </row>
        <row r="918">
          <cell r="A918">
            <v>7169000095</v>
          </cell>
          <cell r="B918" t="str">
            <v>MONT E INST MAT HIDR UASB 1 ETAPA-CASTEL</v>
          </cell>
          <cell r="C918">
            <v>35583.5</v>
          </cell>
          <cell r="D918" t="str">
            <v>UN</v>
          </cell>
        </row>
        <row r="919">
          <cell r="A919">
            <v>7169000096</v>
          </cell>
          <cell r="B919" t="str">
            <v>FORN EXEC INST DAS TUBULACOES AMOSTRAGEM</v>
          </cell>
          <cell r="C919">
            <v>4872.82</v>
          </cell>
          <cell r="D919" t="str">
            <v>UN</v>
          </cell>
        </row>
        <row r="920">
          <cell r="A920">
            <v>7169000097</v>
          </cell>
          <cell r="B920" t="str">
            <v>FORN EXEC INST DAS TUBULACOES DE GORDURA</v>
          </cell>
          <cell r="C920">
            <v>26522.96</v>
          </cell>
          <cell r="D920" t="str">
            <v>UN</v>
          </cell>
        </row>
        <row r="921">
          <cell r="A921">
            <v>7169000098</v>
          </cell>
          <cell r="B921" t="str">
            <v>FORN E INST DE SEPARADORES DE FASES</v>
          </cell>
          <cell r="C921">
            <v>148513.15</v>
          </cell>
          <cell r="D921" t="str">
            <v>CJ</v>
          </cell>
        </row>
        <row r="922">
          <cell r="A922">
            <v>7169000099</v>
          </cell>
          <cell r="B922" t="str">
            <v>FORN E INST DE CAIXA DIVISORA DE VAZAO</v>
          </cell>
          <cell r="C922">
            <v>10597.51</v>
          </cell>
          <cell r="D922" t="str">
            <v>CJ</v>
          </cell>
        </row>
        <row r="923">
          <cell r="A923">
            <v>7169000100</v>
          </cell>
          <cell r="B923" t="str">
            <v>FORN INST DO BIOGAS P/ BIODESODORIZADOR</v>
          </cell>
          <cell r="C923">
            <v>72224</v>
          </cell>
          <cell r="D923" t="str">
            <v>CJ</v>
          </cell>
        </row>
        <row r="924">
          <cell r="A924">
            <v>7169000101</v>
          </cell>
          <cell r="B924" t="str">
            <v>FORN E INST DO SISTEMA DE EXAUSTAO</v>
          </cell>
          <cell r="C924">
            <v>12852.31</v>
          </cell>
          <cell r="D924" t="str">
            <v>CJ</v>
          </cell>
        </row>
        <row r="925">
          <cell r="A925">
            <v>7169000102</v>
          </cell>
          <cell r="B925" t="str">
            <v>FORN INST CANALETA FIBRA VIDRO 15X15CM</v>
          </cell>
          <cell r="C925">
            <v>4892.75</v>
          </cell>
          <cell r="D925" t="str">
            <v>UN</v>
          </cell>
        </row>
        <row r="926">
          <cell r="A926">
            <v>7169000103</v>
          </cell>
          <cell r="B926" t="str">
            <v>MONT E INST MAT HIDR UASB 2 ETAPA-CASTEL</v>
          </cell>
          <cell r="C926">
            <v>21696.9</v>
          </cell>
          <cell r="D926" t="str">
            <v>UN</v>
          </cell>
        </row>
        <row r="927">
          <cell r="A927">
            <v>7169000104</v>
          </cell>
          <cell r="B927" t="str">
            <v>FORN EXEC INST DAS TUBULACOES AMOSTRAGEM</v>
          </cell>
          <cell r="C927">
            <v>2895.28</v>
          </cell>
          <cell r="D927" t="str">
            <v>UN</v>
          </cell>
        </row>
        <row r="928">
          <cell r="A928">
            <v>7169000105</v>
          </cell>
          <cell r="B928" t="str">
            <v>FORN EXEC INST DAS TUBULACOES DE GORDURA</v>
          </cell>
          <cell r="C928">
            <v>13309.65</v>
          </cell>
          <cell r="D928" t="str">
            <v>UN</v>
          </cell>
        </row>
        <row r="929">
          <cell r="A929">
            <v>7169000106</v>
          </cell>
          <cell r="B929" t="str">
            <v>FORN INST DO BIOGAS P/ BIODESODORIZADOR</v>
          </cell>
          <cell r="C929">
            <v>40626</v>
          </cell>
          <cell r="D929" t="str">
            <v>CJ</v>
          </cell>
        </row>
        <row r="930">
          <cell r="A930">
            <v>7169000107</v>
          </cell>
          <cell r="B930" t="str">
            <v>FORN, MONT E INST DE QUEIMADORES DE GAS</v>
          </cell>
          <cell r="C930">
            <v>893929.96</v>
          </cell>
          <cell r="D930" t="str">
            <v>UN</v>
          </cell>
        </row>
        <row r="931">
          <cell r="A931">
            <v>7169000108</v>
          </cell>
          <cell r="B931" t="str">
            <v>FORN, MONT E INST DO SISTEMA AERACAO</v>
          </cell>
          <cell r="C931">
            <v>110141.6</v>
          </cell>
          <cell r="D931" t="str">
            <v>UN</v>
          </cell>
        </row>
        <row r="932">
          <cell r="A932">
            <v>7169000109</v>
          </cell>
          <cell r="B932" t="str">
            <v>MONT E INST MAT HIDR TRAT DO FILTRO</v>
          </cell>
          <cell r="C932">
            <v>8282.3</v>
          </cell>
          <cell r="D932" t="str">
            <v>UN</v>
          </cell>
        </row>
        <row r="933">
          <cell r="A933">
            <v>7169000110</v>
          </cell>
          <cell r="B933" t="str">
            <v>FORN E INST DE VIGA CALIFORNIANA</v>
          </cell>
          <cell r="C933">
            <v>433.88</v>
          </cell>
          <cell r="D933" t="str">
            <v>UN</v>
          </cell>
        </row>
        <row r="934">
          <cell r="A934">
            <v>7169000111</v>
          </cell>
          <cell r="B934" t="str">
            <v>FORN E INST DOS SOPRADORES-ETE CASTELO</v>
          </cell>
          <cell r="C934">
            <v>114272.5</v>
          </cell>
          <cell r="D934" t="str">
            <v>CJ</v>
          </cell>
        </row>
        <row r="935">
          <cell r="A935">
            <v>7169000112</v>
          </cell>
          <cell r="B935" t="str">
            <v>MONT E INST MAT HIDR TRAT DO DECANTADOR</v>
          </cell>
          <cell r="C935">
            <v>12349.4</v>
          </cell>
          <cell r="D935" t="str">
            <v>UN</v>
          </cell>
        </row>
        <row r="936">
          <cell r="A936">
            <v>7169000113</v>
          </cell>
          <cell r="B936" t="str">
            <v>FORN, MONT E INST DE REMOVEDOR DE LODO</v>
          </cell>
          <cell r="C936">
            <v>380939.85</v>
          </cell>
          <cell r="D936" t="str">
            <v>UN</v>
          </cell>
        </row>
        <row r="937">
          <cell r="A937">
            <v>7169000115</v>
          </cell>
          <cell r="B937" t="str">
            <v>MONT E INST MAT HIDR ELEV RECIRCULACAO</v>
          </cell>
          <cell r="C937">
            <v>2318.36</v>
          </cell>
          <cell r="D937" t="str">
            <v>UN</v>
          </cell>
        </row>
        <row r="938">
          <cell r="A938">
            <v>7169000116</v>
          </cell>
          <cell r="B938" t="str">
            <v>MONT E INST MAT HIDR ELAVATORIA PERCOLAD</v>
          </cell>
          <cell r="C938">
            <v>6322.8</v>
          </cell>
          <cell r="D938" t="str">
            <v>UN</v>
          </cell>
        </row>
        <row r="939">
          <cell r="A939">
            <v>7169000117</v>
          </cell>
          <cell r="B939" t="str">
            <v>MONT E INST MAT HIDR LEITO DE SECAGEM</v>
          </cell>
          <cell r="C939">
            <v>9484.2</v>
          </cell>
          <cell r="D939" t="str">
            <v>UN</v>
          </cell>
        </row>
        <row r="940">
          <cell r="A940">
            <v>7169000118</v>
          </cell>
          <cell r="B940" t="str">
            <v>FORN EXEC INST DAS TUBULACOES DE DRENAGE</v>
          </cell>
          <cell r="C940">
            <v>17097.2</v>
          </cell>
          <cell r="D940" t="str">
            <v>UN</v>
          </cell>
        </row>
        <row r="941">
          <cell r="A941">
            <v>7169000120</v>
          </cell>
          <cell r="B941" t="str">
            <v>MONT E INST MAT HIDR -EEAT PORTO SANTANA</v>
          </cell>
          <cell r="C941">
            <v>2318.36</v>
          </cell>
          <cell r="D941" t="str">
            <v>UN</v>
          </cell>
        </row>
        <row r="942">
          <cell r="A942">
            <v>7169000121</v>
          </cell>
          <cell r="B942" t="str">
            <v>MONT E INST DOS MATERAIS HIDRAUL EEEB-A</v>
          </cell>
          <cell r="C942">
            <v>5890</v>
          </cell>
          <cell r="D942" t="str">
            <v>UN</v>
          </cell>
        </row>
        <row r="943">
          <cell r="A943">
            <v>7169000122</v>
          </cell>
          <cell r="B943" t="str">
            <v>FORN ASSENT CJ MOTO BOMBA EEEB-A - RNS</v>
          </cell>
          <cell r="C943">
            <v>5593.09</v>
          </cell>
          <cell r="D943" t="str">
            <v>CJ</v>
          </cell>
        </row>
        <row r="944">
          <cell r="A944">
            <v>7169000123</v>
          </cell>
          <cell r="B944" t="str">
            <v>FORN INST QUADRO COMANDO MOTORES 2X2,0CV</v>
          </cell>
          <cell r="C944">
            <v>5203.16</v>
          </cell>
          <cell r="D944" t="str">
            <v>UN</v>
          </cell>
        </row>
        <row r="945">
          <cell r="A945">
            <v>7169000124</v>
          </cell>
          <cell r="B945" t="str">
            <v>FORN E EXEC DAS INST ELETR EEEB-A - RNS</v>
          </cell>
          <cell r="C945">
            <v>15137.13</v>
          </cell>
          <cell r="D945" t="str">
            <v>UN</v>
          </cell>
        </row>
        <row r="946">
          <cell r="A946">
            <v>7169000125</v>
          </cell>
          <cell r="B946" t="str">
            <v>FORN/INST TRANSMISSOR DE UMIDADE</v>
          </cell>
          <cell r="C946">
            <v>1312.68</v>
          </cell>
          <cell r="D946" t="str">
            <v>UN</v>
          </cell>
        </row>
        <row r="947">
          <cell r="A947">
            <v>7169000126</v>
          </cell>
          <cell r="B947" t="str">
            <v>FORN INST MAT HID BIOFILTRO EEEB</v>
          </cell>
          <cell r="C947">
            <v>4142.06</v>
          </cell>
          <cell r="D947" t="str">
            <v>UN</v>
          </cell>
        </row>
        <row r="948">
          <cell r="A948">
            <v>7169000127</v>
          </cell>
          <cell r="B948" t="str">
            <v>MONT E INST DOS MATERAIS HIDRAUL EEEB-C</v>
          </cell>
          <cell r="C948">
            <v>5890</v>
          </cell>
          <cell r="D948" t="str">
            <v>UN</v>
          </cell>
        </row>
        <row r="949">
          <cell r="A949">
            <v>7169000128</v>
          </cell>
          <cell r="B949" t="str">
            <v>FORN ASSENT CJ MOTO BOMBA EEEB-C - RNS</v>
          </cell>
          <cell r="C949">
            <v>5593.09</v>
          </cell>
          <cell r="D949" t="str">
            <v>CJ</v>
          </cell>
        </row>
        <row r="950">
          <cell r="A950">
            <v>7169000129</v>
          </cell>
          <cell r="B950" t="str">
            <v>FORN E EXEC DAS INST ELETR EEEB-C - RNS</v>
          </cell>
          <cell r="C950">
            <v>16233.25</v>
          </cell>
          <cell r="D950" t="str">
            <v>UN</v>
          </cell>
        </row>
        <row r="951">
          <cell r="A951">
            <v>7169000130</v>
          </cell>
          <cell r="B951" t="str">
            <v>MONT E INST DOS MATERAIS HIDRAUL EEEB-G</v>
          </cell>
          <cell r="C951">
            <v>6649.6</v>
          </cell>
          <cell r="D951" t="str">
            <v>UN</v>
          </cell>
        </row>
        <row r="952">
          <cell r="A952">
            <v>7169000131</v>
          </cell>
          <cell r="B952" t="str">
            <v>FORN ASSENT CJ MOTO BOMBA EEEB-G - RNS</v>
          </cell>
          <cell r="C952">
            <v>15133.05</v>
          </cell>
          <cell r="D952" t="str">
            <v>CJ</v>
          </cell>
        </row>
        <row r="953">
          <cell r="A953">
            <v>7169000132</v>
          </cell>
          <cell r="B953" t="str">
            <v>FORN INSTQUADRO COMANDO MOTORES 2X10,0CV</v>
          </cell>
          <cell r="C953">
            <v>14164.73</v>
          </cell>
          <cell r="D953" t="str">
            <v>UN</v>
          </cell>
        </row>
        <row r="954">
          <cell r="A954">
            <v>7169000133</v>
          </cell>
          <cell r="B954" t="str">
            <v>FORN E EXEC DAS INST ELETR EEEB-G - RNS</v>
          </cell>
          <cell r="C954">
            <v>18179.65</v>
          </cell>
          <cell r="D954" t="str">
            <v>UN</v>
          </cell>
        </row>
        <row r="955">
          <cell r="A955">
            <v>7169000134</v>
          </cell>
          <cell r="B955" t="str">
            <v>MONT E INST DOS MATERAIS HIDRAUL EEEB-H</v>
          </cell>
          <cell r="C955">
            <v>5402.8</v>
          </cell>
          <cell r="D955" t="str">
            <v>UN</v>
          </cell>
        </row>
        <row r="956">
          <cell r="A956">
            <v>7169000135</v>
          </cell>
          <cell r="B956" t="str">
            <v>FORN ASSENT CJ MOTO BOMBA EEEB-H - RNS</v>
          </cell>
          <cell r="C956">
            <v>17177.33</v>
          </cell>
          <cell r="D956" t="str">
            <v>CJ</v>
          </cell>
        </row>
        <row r="957">
          <cell r="A957">
            <v>7169000136</v>
          </cell>
          <cell r="B957" t="str">
            <v>FORN INST QUADRO COMANDO MOTORES 2X5,0CV</v>
          </cell>
          <cell r="C957">
            <v>10707.04</v>
          </cell>
          <cell r="D957" t="str">
            <v>UN</v>
          </cell>
        </row>
        <row r="958">
          <cell r="A958">
            <v>7169000137</v>
          </cell>
          <cell r="B958" t="str">
            <v>FORN E EXEC DAS INST ELETR EEEB-H - RNS</v>
          </cell>
          <cell r="C958">
            <v>16133.57</v>
          </cell>
          <cell r="D958" t="str">
            <v>UN</v>
          </cell>
        </row>
        <row r="959">
          <cell r="A959">
            <v>7169000138</v>
          </cell>
          <cell r="B959" t="str">
            <v>MONT E INST DOS MATERAIS HIDRAUL EEEB-E</v>
          </cell>
          <cell r="C959">
            <v>4156</v>
          </cell>
          <cell r="D959" t="str">
            <v>UN</v>
          </cell>
        </row>
        <row r="960">
          <cell r="A960">
            <v>7169000139</v>
          </cell>
          <cell r="B960" t="str">
            <v>FORN ASSENT CJ MOTO BOMBA EEEB-E - RNS</v>
          </cell>
          <cell r="C960">
            <v>6930.7</v>
          </cell>
          <cell r="D960" t="str">
            <v>CJ</v>
          </cell>
        </row>
        <row r="961">
          <cell r="A961">
            <v>7169000140</v>
          </cell>
          <cell r="B961" t="str">
            <v>FORN INST QUADRO COMANDO MOTORES 2X3,0CV</v>
          </cell>
          <cell r="C961">
            <v>7024.59</v>
          </cell>
          <cell r="D961" t="str">
            <v>UN</v>
          </cell>
        </row>
        <row r="962">
          <cell r="A962">
            <v>7169000141</v>
          </cell>
          <cell r="B962" t="str">
            <v>FORN E EXEC DAS INST ELETR EEEB-E - RNS</v>
          </cell>
          <cell r="C962">
            <v>13533.34</v>
          </cell>
          <cell r="D962" t="str">
            <v>UN</v>
          </cell>
        </row>
        <row r="963">
          <cell r="A963">
            <v>7169000142</v>
          </cell>
          <cell r="B963" t="str">
            <v>MONT E INST DOS MATERAIS HIDRAUL EEEB-F</v>
          </cell>
          <cell r="C963">
            <v>4156</v>
          </cell>
          <cell r="D963" t="str">
            <v>UN</v>
          </cell>
        </row>
        <row r="964">
          <cell r="A964">
            <v>7169000143</v>
          </cell>
          <cell r="B964" t="str">
            <v>MONT E INST DOS MATERAIS HIDRAUL EEEB-F</v>
          </cell>
          <cell r="C964">
            <v>4156</v>
          </cell>
          <cell r="D964" t="str">
            <v>CJ</v>
          </cell>
        </row>
        <row r="965">
          <cell r="A965">
            <v>7169000144</v>
          </cell>
          <cell r="B965" t="str">
            <v>FORN INST QUADRO COMANDO MOTORES 2X20CV</v>
          </cell>
          <cell r="C965">
            <v>30800.72</v>
          </cell>
          <cell r="D965" t="str">
            <v>UN</v>
          </cell>
        </row>
        <row r="966">
          <cell r="A966">
            <v>7169000145</v>
          </cell>
          <cell r="B966" t="str">
            <v>FORN E EXEC DAS INST ELETR EEEB-F - RNS</v>
          </cell>
          <cell r="C966">
            <v>17961.97</v>
          </cell>
          <cell r="D966" t="str">
            <v>UN</v>
          </cell>
        </row>
        <row r="967">
          <cell r="A967">
            <v>7169000146</v>
          </cell>
          <cell r="B967" t="str">
            <v>FORN MAT HIDR - RECALQUE "A"-R. N. SUL</v>
          </cell>
          <cell r="C967">
            <v>8289.62</v>
          </cell>
          <cell r="D967" t="str">
            <v>UN</v>
          </cell>
        </row>
        <row r="968">
          <cell r="A968">
            <v>7169000147</v>
          </cell>
          <cell r="B968" t="str">
            <v>FORN MAT HIDR - RECALQUE "C"-R. N. SUL</v>
          </cell>
          <cell r="C968">
            <v>884.14</v>
          </cell>
          <cell r="D968" t="str">
            <v>UN</v>
          </cell>
        </row>
        <row r="969">
          <cell r="A969">
            <v>7169000148</v>
          </cell>
          <cell r="B969" t="str">
            <v>FORN MAT HIDR - RECALQUE "E"-R. N. SUL</v>
          </cell>
          <cell r="C969">
            <v>5034.28</v>
          </cell>
          <cell r="D969" t="str">
            <v>UN</v>
          </cell>
        </row>
        <row r="970">
          <cell r="A970">
            <v>7169000149</v>
          </cell>
          <cell r="B970" t="str">
            <v>FORN MAT HIDR - RECALQUE "F"-R. N. SUL</v>
          </cell>
          <cell r="C970">
            <v>22678.52</v>
          </cell>
          <cell r="D970" t="str">
            <v>UN</v>
          </cell>
        </row>
        <row r="971">
          <cell r="A971">
            <v>7169000150</v>
          </cell>
          <cell r="B971" t="str">
            <v>FORN MAT HIDR - RECALQUE "G"-R. N. SUL</v>
          </cell>
          <cell r="C971">
            <v>7273.1</v>
          </cell>
          <cell r="D971" t="str">
            <v>UN</v>
          </cell>
        </row>
        <row r="972">
          <cell r="A972">
            <v>7169000151</v>
          </cell>
          <cell r="B972" t="str">
            <v>MONT INST MAT HID TRAVESSIATUNNEL LINNER</v>
          </cell>
          <cell r="C972">
            <v>12504.03</v>
          </cell>
          <cell r="D972" t="str">
            <v>UN</v>
          </cell>
        </row>
        <row r="973">
          <cell r="A973">
            <v>7169000152</v>
          </cell>
          <cell r="B973" t="str">
            <v>FORN MAT HIDR - RECALQUE "H"-R. N. SUL</v>
          </cell>
          <cell r="C973">
            <v>15614.23</v>
          </cell>
          <cell r="D973" t="str">
            <v>UN</v>
          </cell>
        </row>
        <row r="974">
          <cell r="A974">
            <v>7169000153</v>
          </cell>
          <cell r="B974" t="str">
            <v>FORN E EXEC DAS INST ELETR ETE - RNS</v>
          </cell>
          <cell r="C974">
            <v>63796.53</v>
          </cell>
          <cell r="D974" t="str">
            <v>UN</v>
          </cell>
        </row>
        <row r="975">
          <cell r="A975">
            <v>7169000154</v>
          </cell>
          <cell r="B975" t="str">
            <v>MONT E INST DE TODO MAT HIDR INTERLIG</v>
          </cell>
          <cell r="C975">
            <v>13549.05</v>
          </cell>
          <cell r="D975" t="str">
            <v>UN</v>
          </cell>
        </row>
        <row r="976">
          <cell r="A976">
            <v>7169000155</v>
          </cell>
          <cell r="B976" t="str">
            <v>MONT E INST DE TODO MAT HIDR TRAT PRELIM</v>
          </cell>
          <cell r="C976">
            <v>4353.6</v>
          </cell>
          <cell r="D976" t="str">
            <v>UN</v>
          </cell>
        </row>
        <row r="977">
          <cell r="A977">
            <v>7169000156</v>
          </cell>
          <cell r="B977" t="str">
            <v>MONT E INST DE TODO MAT HIDR ELEV RECIR</v>
          </cell>
          <cell r="C977">
            <v>4353.6</v>
          </cell>
          <cell r="D977" t="str">
            <v>UN</v>
          </cell>
        </row>
        <row r="978">
          <cell r="A978">
            <v>7169000157</v>
          </cell>
          <cell r="B978" t="str">
            <v>FORN ASSENT CJ MOTO BOMBA ELEV. DA ETE</v>
          </cell>
          <cell r="C978">
            <v>17177.33</v>
          </cell>
          <cell r="D978" t="str">
            <v>CJ</v>
          </cell>
        </row>
        <row r="979">
          <cell r="A979">
            <v>7169000158</v>
          </cell>
          <cell r="B979" t="str">
            <v>FORN E EXEC DAS INST ELETR ELEV. DA ETE</v>
          </cell>
          <cell r="C979">
            <v>2756.5</v>
          </cell>
          <cell r="D979" t="str">
            <v>UN</v>
          </cell>
        </row>
        <row r="980">
          <cell r="A980">
            <v>7169000159</v>
          </cell>
          <cell r="B980" t="str">
            <v>FORN E MONT DE TODO MAT HIDR LEITO SECA</v>
          </cell>
          <cell r="C980">
            <v>9501.32</v>
          </cell>
          <cell r="D980" t="str">
            <v>UN</v>
          </cell>
        </row>
        <row r="981">
          <cell r="A981">
            <v>7169000160</v>
          </cell>
          <cell r="B981" t="str">
            <v>FORN E EXEC DAS INST ELETR CASA OPER/SOP</v>
          </cell>
          <cell r="C981">
            <v>20855.35</v>
          </cell>
          <cell r="D981" t="str">
            <v>UN</v>
          </cell>
        </row>
        <row r="982">
          <cell r="A982">
            <v>7169000161</v>
          </cell>
          <cell r="B982" t="str">
            <v>FORN E INST REATOR UASB EM AÇO 15L/S</v>
          </cell>
          <cell r="C982">
            <v>1972349.7</v>
          </cell>
          <cell r="D982" t="str">
            <v>UN</v>
          </cell>
        </row>
        <row r="983">
          <cell r="A983">
            <v>7169000162</v>
          </cell>
          <cell r="B983" t="str">
            <v>QUADRO INVERSOR 2X10,0CV</v>
          </cell>
          <cell r="C983">
            <v>18529.66</v>
          </cell>
          <cell r="D983" t="str">
            <v>UN</v>
          </cell>
        </row>
        <row r="984">
          <cell r="A984">
            <v>7169000163</v>
          </cell>
          <cell r="B984" t="str">
            <v>MONT E INST MAT HIDR EEEB 1- VISTA LINDA</v>
          </cell>
          <cell r="C984">
            <v>8312</v>
          </cell>
          <cell r="D984" t="str">
            <v>UN</v>
          </cell>
        </row>
        <row r="985">
          <cell r="A985">
            <v>7169000165</v>
          </cell>
          <cell r="B985" t="str">
            <v>INSTALACOES ELETRICAS EEEB 1-VISTA LINDA</v>
          </cell>
          <cell r="C985">
            <v>23645.84</v>
          </cell>
          <cell r="D985" t="str">
            <v>UN</v>
          </cell>
        </row>
        <row r="986">
          <cell r="A986">
            <v>7169000166</v>
          </cell>
          <cell r="B986" t="str">
            <v>PADRAO DE ENTRADA EEEB 1 - VISTA LINDA</v>
          </cell>
          <cell r="C986">
            <v>5616.59</v>
          </cell>
          <cell r="D986" t="str">
            <v>UN</v>
          </cell>
        </row>
        <row r="987">
          <cell r="A987">
            <v>7169000167</v>
          </cell>
          <cell r="B987" t="str">
            <v>FORN. EXEC. LANCAM EMISSA/DREN/DESCARGA</v>
          </cell>
          <cell r="C987">
            <v>5824.26</v>
          </cell>
          <cell r="D987" t="str">
            <v>UN</v>
          </cell>
        </row>
        <row r="988">
          <cell r="A988">
            <v>7169000168</v>
          </cell>
          <cell r="B988" t="str">
            <v>FORN MAT HIDR - RECALQUE- SES VIANA</v>
          </cell>
          <cell r="C988">
            <v>4433.4</v>
          </cell>
          <cell r="D988" t="str">
            <v>UN</v>
          </cell>
        </row>
        <row r="989">
          <cell r="A989">
            <v>7169000169</v>
          </cell>
          <cell r="B989" t="str">
            <v>FORN E EXEC INST ELETR PREDIAIS-ETE ADN</v>
          </cell>
          <cell r="C989">
            <v>12465.59</v>
          </cell>
          <cell r="D989" t="str">
            <v>UN</v>
          </cell>
        </row>
        <row r="990">
          <cell r="A990">
            <v>7169000170</v>
          </cell>
          <cell r="B990" t="str">
            <v>FORN ASSENT MAT HIDR DE BIOFILTRO</v>
          </cell>
          <cell r="C990">
            <v>6912.51</v>
          </cell>
          <cell r="D990" t="str">
            <v>UN</v>
          </cell>
        </row>
        <row r="991">
          <cell r="A991">
            <v>7169000171</v>
          </cell>
          <cell r="B991" t="str">
            <v>FORN E INST MEDIDOR NIVEL ULTRASONICO</v>
          </cell>
          <cell r="C991">
            <v>7836.08</v>
          </cell>
          <cell r="D991" t="str">
            <v>UN</v>
          </cell>
        </row>
        <row r="992">
          <cell r="A992">
            <v>7169000172</v>
          </cell>
          <cell r="B992" t="str">
            <v>FORN/INST CJ MOTO-BOMBA EEEB- SES VIANA</v>
          </cell>
          <cell r="C992">
            <v>63196.37</v>
          </cell>
          <cell r="D992" t="str">
            <v>CJ</v>
          </cell>
        </row>
        <row r="993">
          <cell r="A993">
            <v>7169000173</v>
          </cell>
          <cell r="B993" t="str">
            <v>MONT E INST DE MATERIAL HIDR EEEB-VIANA</v>
          </cell>
          <cell r="C993">
            <v>8072</v>
          </cell>
          <cell r="D993" t="str">
            <v>UN</v>
          </cell>
        </row>
        <row r="994">
          <cell r="A994">
            <v>7169000174</v>
          </cell>
          <cell r="B994" t="str">
            <v>FORN E EXEC INSTAL ELETRICAS EEEB-VIANA</v>
          </cell>
          <cell r="C994">
            <v>10937.04</v>
          </cell>
          <cell r="D994" t="str">
            <v>UN</v>
          </cell>
        </row>
        <row r="995">
          <cell r="A995">
            <v>7169000175</v>
          </cell>
          <cell r="B995" t="str">
            <v>FORN E EXEC SUBESTACAO TRIF 150KVA-VIANA</v>
          </cell>
          <cell r="C995">
            <v>34939.35</v>
          </cell>
          <cell r="D995" t="str">
            <v>UN</v>
          </cell>
        </row>
        <row r="996">
          <cell r="A996">
            <v>7169000176</v>
          </cell>
          <cell r="B996" t="str">
            <v>FORN E EXEC ATERRAMENTO GERAL ETE-VIANA</v>
          </cell>
          <cell r="C996">
            <v>11278.68</v>
          </cell>
          <cell r="D996" t="str">
            <v>UN</v>
          </cell>
        </row>
        <row r="997">
          <cell r="A997">
            <v>7169000177</v>
          </cell>
          <cell r="B997" t="str">
            <v>FORN EXEC INST ELETR ILUM EXT E TOMADAS</v>
          </cell>
          <cell r="C997">
            <v>41125.03</v>
          </cell>
          <cell r="D997" t="str">
            <v>UN</v>
          </cell>
        </row>
        <row r="998">
          <cell r="A998">
            <v>7169000178</v>
          </cell>
          <cell r="B998" t="str">
            <v>FORN EXEC INST ELETR ELETRODUTO E CABOS</v>
          </cell>
          <cell r="C998">
            <v>127828.62</v>
          </cell>
          <cell r="D998" t="str">
            <v>UN</v>
          </cell>
        </row>
        <row r="999">
          <cell r="A999">
            <v>7169000179</v>
          </cell>
          <cell r="B999" t="str">
            <v>FORN EXEC INST DE INSTRUMENTACAO</v>
          </cell>
          <cell r="C999">
            <v>11428.16</v>
          </cell>
          <cell r="D999" t="str">
            <v>UN</v>
          </cell>
        </row>
        <row r="1000">
          <cell r="A1000">
            <v>7169000180</v>
          </cell>
          <cell r="B1000" t="str">
            <v>FORN E EXEC ATERRAMENTO PREDIO ADMNISTRA</v>
          </cell>
          <cell r="C1000">
            <v>13157.85</v>
          </cell>
          <cell r="D1000" t="str">
            <v>UN</v>
          </cell>
        </row>
        <row r="1001">
          <cell r="A1001">
            <v>7169000181</v>
          </cell>
          <cell r="B1001" t="str">
            <v>FORN EXEC INST ELETR ILUM EXT E TOM -ADM</v>
          </cell>
          <cell r="C1001">
            <v>14877.31</v>
          </cell>
          <cell r="D1001" t="str">
            <v>UN</v>
          </cell>
        </row>
        <row r="1002">
          <cell r="A1002">
            <v>7169000182</v>
          </cell>
          <cell r="B1002" t="str">
            <v>FORN E INST DO CCM-01 - ETE - VIANA</v>
          </cell>
          <cell r="C1002">
            <v>46934.53</v>
          </cell>
          <cell r="D1002" t="str">
            <v>UN</v>
          </cell>
        </row>
        <row r="1003">
          <cell r="A1003">
            <v>7169000183</v>
          </cell>
          <cell r="B1003" t="str">
            <v>FORN E INST DO CCM-02 - ETE - VIANA</v>
          </cell>
          <cell r="C1003">
            <v>38750.8</v>
          </cell>
          <cell r="D1003" t="str">
            <v>UN</v>
          </cell>
        </row>
        <row r="1004">
          <cell r="A1004">
            <v>7169000184</v>
          </cell>
          <cell r="B1004" t="str">
            <v>INST E MONT MAT HIDR EXTERNAS-ETE VIANA</v>
          </cell>
          <cell r="C1004">
            <v>2356</v>
          </cell>
          <cell r="D1004" t="str">
            <v>UN</v>
          </cell>
        </row>
        <row r="1005">
          <cell r="A1005">
            <v>7169000185</v>
          </cell>
          <cell r="B1005" t="str">
            <v>MONT INST MAT HIDR GRAD E MED-ETE VIANA</v>
          </cell>
          <cell r="C1005">
            <v>11780</v>
          </cell>
          <cell r="D1005" t="str">
            <v>UN</v>
          </cell>
        </row>
        <row r="1006">
          <cell r="A1006">
            <v>7169000186</v>
          </cell>
          <cell r="B1006" t="str">
            <v>MONT E INST MAT HIDR VALO OXID-ETE VIANA</v>
          </cell>
          <cell r="C1006">
            <v>4156</v>
          </cell>
          <cell r="D1006" t="str">
            <v>UN</v>
          </cell>
        </row>
        <row r="1007">
          <cell r="A1007">
            <v>7169000187</v>
          </cell>
          <cell r="B1007" t="str">
            <v>MONT E INST MAT HIDR DEC SECUN-ETE VIANA</v>
          </cell>
          <cell r="C1007">
            <v>5890</v>
          </cell>
          <cell r="D1007" t="str">
            <v>UN</v>
          </cell>
        </row>
        <row r="1008">
          <cell r="A1008">
            <v>7169000188</v>
          </cell>
          <cell r="B1008" t="str">
            <v>MONT INST MAT HIDR ULTRAVIOLET-ETE VIANA</v>
          </cell>
          <cell r="C1008">
            <v>2945</v>
          </cell>
          <cell r="D1008" t="str">
            <v>UN</v>
          </cell>
        </row>
        <row r="1009">
          <cell r="A1009">
            <v>7169000189</v>
          </cell>
          <cell r="B1009" t="str">
            <v>MONT INST MAT HIDR ADENSADOR - ETE VIANA</v>
          </cell>
          <cell r="C1009">
            <v>2945</v>
          </cell>
          <cell r="D1009" t="str">
            <v>UN</v>
          </cell>
        </row>
        <row r="1010">
          <cell r="A1010">
            <v>7169000190</v>
          </cell>
          <cell r="B1010" t="str">
            <v>MONT INST MAT HIDR LEITO SEC - ETE VIANA</v>
          </cell>
          <cell r="C1010">
            <v>471.2</v>
          </cell>
          <cell r="D1010" t="str">
            <v>UN</v>
          </cell>
        </row>
        <row r="1011">
          <cell r="A1011">
            <v>7169000191</v>
          </cell>
          <cell r="B1011" t="str">
            <v>MONT INST MAT HIDR ELEV PERC - ETE VIANA</v>
          </cell>
          <cell r="C1011">
            <v>2945</v>
          </cell>
          <cell r="D1011" t="str">
            <v>UN</v>
          </cell>
        </row>
        <row r="1012">
          <cell r="A1012">
            <v>7169000192</v>
          </cell>
          <cell r="B1012" t="str">
            <v>FORN E INST MAT HIDR URBAN-ETE VIANA</v>
          </cell>
          <cell r="C1012">
            <v>2591.72</v>
          </cell>
          <cell r="D1012" t="str">
            <v>UN</v>
          </cell>
        </row>
        <row r="1013">
          <cell r="A1013">
            <v>7169000193</v>
          </cell>
          <cell r="B1013" t="str">
            <v>FORN. EXEC. CX DESCARGA 01 - ARGOLAS VV</v>
          </cell>
          <cell r="C1013">
            <v>8972.48</v>
          </cell>
          <cell r="D1013" t="str">
            <v>UN</v>
          </cell>
        </row>
        <row r="1014">
          <cell r="A1014">
            <v>7169000194</v>
          </cell>
          <cell r="B1014" t="str">
            <v>FORN. EXEC. CX DESCARGA 01 - ARGOLAS VV</v>
          </cell>
          <cell r="C1014">
            <v>7669.72</v>
          </cell>
          <cell r="D1014" t="str">
            <v>UN</v>
          </cell>
        </row>
        <row r="1015">
          <cell r="A1015">
            <v>7169000195</v>
          </cell>
          <cell r="B1015" t="str">
            <v>INST. MAT HIDRAULICO ARGOLAS - VV</v>
          </cell>
          <cell r="C1015">
            <v>2176.8</v>
          </cell>
          <cell r="D1015" t="str">
            <v>UN</v>
          </cell>
        </row>
        <row r="1016">
          <cell r="A1016">
            <v>7169000196</v>
          </cell>
          <cell r="B1016" t="str">
            <v>FORN INST MAT TRAT GAS-ETE VIANA</v>
          </cell>
          <cell r="C1016">
            <v>4207.46</v>
          </cell>
          <cell r="D1016" t="str">
            <v>UN</v>
          </cell>
        </row>
        <row r="1017">
          <cell r="A1017">
            <v>7169000197</v>
          </cell>
          <cell r="B1017" t="str">
            <v>MONT INST MAT HIDR CX MANOBRA 01 - ETA V</v>
          </cell>
          <cell r="C1017">
            <v>22980.96</v>
          </cell>
          <cell r="D1017" t="str">
            <v>UN</v>
          </cell>
        </row>
        <row r="1018">
          <cell r="A1018">
            <v>7169000198</v>
          </cell>
          <cell r="B1018" t="str">
            <v>MONT INST MAT HIDR CX MANOBRA 2,3,4ETA V</v>
          </cell>
          <cell r="C1018">
            <v>31598.82</v>
          </cell>
          <cell r="D1018" t="str">
            <v>UN</v>
          </cell>
        </row>
        <row r="1019">
          <cell r="A1019">
            <v>7169000199</v>
          </cell>
          <cell r="B1019" t="str">
            <v>MONT INST MAT HIDR CX INTER/ESGOT ETA V</v>
          </cell>
          <cell r="C1019">
            <v>6702.78</v>
          </cell>
          <cell r="D1019" t="str">
            <v>UN</v>
          </cell>
        </row>
        <row r="1020">
          <cell r="A1020">
            <v>7169000200</v>
          </cell>
          <cell r="B1020" t="str">
            <v>MONT INST MAT HIDR CX MEDIC/ESGOT ETA V</v>
          </cell>
          <cell r="C1020">
            <v>4787.7</v>
          </cell>
          <cell r="D1020" t="str">
            <v>UN</v>
          </cell>
        </row>
        <row r="1021">
          <cell r="A1021">
            <v>7169000201</v>
          </cell>
          <cell r="B1021" t="str">
            <v>MONT INST MAT HIDR TUB ADENSADORES ETA V</v>
          </cell>
          <cell r="C1021">
            <v>5547.36</v>
          </cell>
          <cell r="D1021" t="str">
            <v>UN</v>
          </cell>
        </row>
        <row r="1022">
          <cell r="A1022">
            <v>7169000202</v>
          </cell>
          <cell r="B1022" t="str">
            <v>MONT INST MAT HIDR DESID/SAL ELET ETA V</v>
          </cell>
          <cell r="C1022">
            <v>6702.78</v>
          </cell>
          <cell r="D1022" t="str">
            <v>UN</v>
          </cell>
        </row>
        <row r="1023">
          <cell r="A1023">
            <v>7169000203</v>
          </cell>
          <cell r="B1023" t="str">
            <v>MONT INST MISTURADOR DE HELICE SUB-ETA V</v>
          </cell>
          <cell r="C1023">
            <v>3413.76</v>
          </cell>
          <cell r="D1023" t="str">
            <v>UN</v>
          </cell>
        </row>
        <row r="1024">
          <cell r="A1024">
            <v>7169000205</v>
          </cell>
          <cell r="B1024" t="str">
            <v>ADENSADOR DE LODO CIRC ACIO PERIF-ETA V</v>
          </cell>
          <cell r="C1024">
            <v>238410.77</v>
          </cell>
          <cell r="D1024" t="str">
            <v>UN</v>
          </cell>
        </row>
        <row r="1025">
          <cell r="A1025">
            <v>7169000206</v>
          </cell>
          <cell r="B1025" t="str">
            <v>FORN INST DO MAT HIDR VRP E MACROMEDIDOR</v>
          </cell>
          <cell r="C1025">
            <v>6201.24</v>
          </cell>
          <cell r="D1025" t="str">
            <v>UN</v>
          </cell>
        </row>
        <row r="1026">
          <cell r="A1026">
            <v>7169000207</v>
          </cell>
          <cell r="B1026" t="str">
            <v>TRAVESSIA PONTE RIO BRACO NORTE- PIACU</v>
          </cell>
          <cell r="C1026">
            <v>2727.73</v>
          </cell>
          <cell r="D1026" t="str">
            <v>UN</v>
          </cell>
        </row>
        <row r="1027">
          <cell r="A1027">
            <v>7169000208</v>
          </cell>
          <cell r="B1027" t="str">
            <v>TRAVESSIA DA RODOVIA ES-181 -  PIACU</v>
          </cell>
          <cell r="C1027">
            <v>9416.04</v>
          </cell>
          <cell r="D1027" t="str">
            <v>UN</v>
          </cell>
        </row>
        <row r="1028">
          <cell r="A1028">
            <v>7169000209</v>
          </cell>
          <cell r="B1028" t="str">
            <v>MISTURADOR DE HELICE SUBMERSIVEL C GUIA</v>
          </cell>
          <cell r="C1028">
            <v>34167.27</v>
          </cell>
          <cell r="D1028" t="str">
            <v>UN</v>
          </cell>
        </row>
        <row r="1029">
          <cell r="A1029">
            <v>7169000210</v>
          </cell>
          <cell r="B1029" t="str">
            <v>FORN INST MANOMETRO 3/4"</v>
          </cell>
          <cell r="C1029">
            <v>566.5</v>
          </cell>
          <cell r="D1029" t="str">
            <v>UN</v>
          </cell>
        </row>
        <row r="1030">
          <cell r="A1030">
            <v>7169000211</v>
          </cell>
          <cell r="B1030" t="str">
            <v>FORN INST VENTOSA SIMPLES COM ROSCA 2"</v>
          </cell>
          <cell r="C1030">
            <v>570.95</v>
          </cell>
          <cell r="D1030" t="str">
            <v>UN</v>
          </cell>
        </row>
        <row r="1031">
          <cell r="A1031">
            <v>7169000213</v>
          </cell>
          <cell r="B1031" t="str">
            <v>FORN E INST RESERV POLIETILENO CAP. 20M3</v>
          </cell>
          <cell r="C1031">
            <v>16932.93</v>
          </cell>
          <cell r="D1031" t="str">
            <v>UN</v>
          </cell>
        </row>
        <row r="1032">
          <cell r="A1032">
            <v>7169000214</v>
          </cell>
          <cell r="B1032" t="str">
            <v>MONT INST MAT HIDR REFORMA FILTROS ETA V</v>
          </cell>
          <cell r="C1032">
            <v>115214.4</v>
          </cell>
          <cell r="D1032" t="str">
            <v>UN</v>
          </cell>
        </row>
        <row r="1033">
          <cell r="A1033">
            <v>7169000215</v>
          </cell>
          <cell r="B1033" t="str">
            <v>FORN E ASSENT TALHA/TROLEY CAP 3000KG</v>
          </cell>
          <cell r="C1033">
            <v>4696.47</v>
          </cell>
          <cell r="D1033" t="str">
            <v>UN</v>
          </cell>
        </row>
        <row r="1034">
          <cell r="A1034">
            <v>7169000216</v>
          </cell>
          <cell r="B1034" t="str">
            <v>FORN INST MAT HIDR PVC TQ CAL AMPL ETA V</v>
          </cell>
          <cell r="C1034">
            <v>770.74</v>
          </cell>
          <cell r="D1034" t="str">
            <v>UN</v>
          </cell>
        </row>
        <row r="1035">
          <cell r="A1035">
            <v>7169000218</v>
          </cell>
          <cell r="B1035" t="str">
            <v>MONT INST MAT HIDR EEAT PLANALTO</v>
          </cell>
          <cell r="C1035">
            <v>170688</v>
          </cell>
          <cell r="D1035" t="str">
            <v>UN</v>
          </cell>
        </row>
        <row r="1036">
          <cell r="A1036">
            <v>7169000219</v>
          </cell>
          <cell r="B1036" t="str">
            <v>FORNECIMENTO E INSTALACAO MANOMETRO 1/4"</v>
          </cell>
          <cell r="C1036">
            <v>788.35</v>
          </cell>
          <cell r="D1036" t="str">
            <v>UN</v>
          </cell>
        </row>
        <row r="1037">
          <cell r="A1037">
            <v>7169000220</v>
          </cell>
          <cell r="B1037" t="str">
            <v>FORN MONT QD COMANDO POT DE 4 CV</v>
          </cell>
          <cell r="C1037">
            <v>5973.76</v>
          </cell>
          <cell r="D1037" t="str">
            <v>UN</v>
          </cell>
        </row>
        <row r="1038">
          <cell r="A1038">
            <v>7169000221</v>
          </cell>
          <cell r="B1038" t="str">
            <v>FORN SUP MONT MOD LAMELARES - AMPL ETA V</v>
          </cell>
          <cell r="C1038">
            <v>287333.44</v>
          </cell>
          <cell r="D1038" t="str">
            <v>UN</v>
          </cell>
        </row>
        <row r="1039">
          <cell r="A1039">
            <v>7169000222</v>
          </cell>
          <cell r="B1039" t="str">
            <v>BOMBA SUBMERSIVEL H = 10,50 M Q = 90 L/S</v>
          </cell>
          <cell r="C1039">
            <v>83180.84</v>
          </cell>
          <cell r="D1039" t="str">
            <v>UN</v>
          </cell>
        </row>
        <row r="1040">
          <cell r="A1040">
            <v>7169000223</v>
          </cell>
          <cell r="B1040" t="str">
            <v>BOMBA SUBMERSIVEL H = 15 M Q = 180 L/S</v>
          </cell>
          <cell r="C1040">
            <v>139677.29</v>
          </cell>
          <cell r="D1040" t="str">
            <v>UN</v>
          </cell>
        </row>
        <row r="1041">
          <cell r="A1041">
            <v>7169000224</v>
          </cell>
          <cell r="B1041" t="str">
            <v>COMPORTA CANAL ACION ELET/MAN 1,20X1,40M</v>
          </cell>
          <cell r="C1041">
            <v>85809.2</v>
          </cell>
          <cell r="D1041" t="str">
            <v>UN</v>
          </cell>
        </row>
        <row r="1042">
          <cell r="A1042">
            <v>7169000225</v>
          </cell>
          <cell r="B1042" t="str">
            <v>COMPORTA PAREDE ELET/MAN 0,90X0,90M FLOC</v>
          </cell>
          <cell r="C1042">
            <v>69404.5</v>
          </cell>
          <cell r="D1042" t="str">
            <v>UN</v>
          </cell>
        </row>
        <row r="1043">
          <cell r="A1043">
            <v>7169000226</v>
          </cell>
          <cell r="B1043" t="str">
            <v>COMPORTA CANAL ACION ELET/MAN 1,20X2,40M</v>
          </cell>
          <cell r="C1043">
            <v>132499.5</v>
          </cell>
          <cell r="D1043" t="str">
            <v>UN</v>
          </cell>
        </row>
        <row r="1044">
          <cell r="A1044">
            <v>7169000227</v>
          </cell>
          <cell r="B1044" t="str">
            <v>COMPORTA CANAL ACION ELET/MAN 1,30X2,20M</v>
          </cell>
          <cell r="C1044">
            <v>126190</v>
          </cell>
          <cell r="D1044" t="str">
            <v>UN</v>
          </cell>
        </row>
        <row r="1045">
          <cell r="A1045">
            <v>7169000228</v>
          </cell>
          <cell r="B1045" t="str">
            <v>COMPORTA CANAL ACION ELET/MAN 1,30X3,30M</v>
          </cell>
          <cell r="C1045">
            <v>252380</v>
          </cell>
          <cell r="D1045" t="str">
            <v>UN</v>
          </cell>
        </row>
        <row r="1046">
          <cell r="A1046">
            <v>7169000229</v>
          </cell>
          <cell r="B1046" t="str">
            <v>COMPORTA PAREDE ELET/MAN 0,60X0,60M RECI</v>
          </cell>
          <cell r="C1046">
            <v>50476</v>
          </cell>
          <cell r="D1046" t="str">
            <v>UN</v>
          </cell>
        </row>
        <row r="1047">
          <cell r="A1047">
            <v>7169000230</v>
          </cell>
          <cell r="B1047" t="str">
            <v>MEDIDOR DE VAZAO ULTRASSONICO NAO INTRUS</v>
          </cell>
          <cell r="C1047">
            <v>69947.12</v>
          </cell>
          <cell r="D1047" t="str">
            <v>UN</v>
          </cell>
        </row>
        <row r="1048">
          <cell r="A1048">
            <v>7169000231</v>
          </cell>
          <cell r="B1048" t="str">
            <v>FORN E INST DO MATERIAL HIDRAULICO VRP 1</v>
          </cell>
          <cell r="C1048">
            <v>7225.07</v>
          </cell>
          <cell r="D1048" t="str">
            <v>UN</v>
          </cell>
        </row>
        <row r="1049">
          <cell r="A1049">
            <v>7169000232</v>
          </cell>
          <cell r="B1049" t="str">
            <v>FORN E INST DO MATERIAL HIDRAULICO VRP 2</v>
          </cell>
          <cell r="C1049">
            <v>5291.27</v>
          </cell>
          <cell r="D1049" t="str">
            <v>UN</v>
          </cell>
        </row>
        <row r="1050">
          <cell r="A1050">
            <v>7169000233</v>
          </cell>
          <cell r="B1050" t="str">
            <v>FORN/ASSENT TALHA ELE/TROLEY CAP 15000KG</v>
          </cell>
          <cell r="C1050">
            <v>44879.76</v>
          </cell>
          <cell r="D1050" t="str">
            <v>UN</v>
          </cell>
        </row>
        <row r="1051">
          <cell r="A1051">
            <v>7169000234</v>
          </cell>
          <cell r="B1051" t="str">
            <v>FORN MAT HIDR PVC SALA DESIDRAT ETA V</v>
          </cell>
          <cell r="C1051">
            <v>4882.89</v>
          </cell>
          <cell r="D1051" t="str">
            <v>UN</v>
          </cell>
        </row>
        <row r="1052">
          <cell r="A1052">
            <v>7169000235</v>
          </cell>
          <cell r="B1052" t="str">
            <v>REFORMA/MELHORIAS ETE AGUA DOCE DO NORTE</v>
          </cell>
          <cell r="C1052">
            <v>644961.42</v>
          </cell>
          <cell r="D1052" t="str">
            <v>UN</v>
          </cell>
        </row>
        <row r="1053">
          <cell r="A1053">
            <v>7169000236</v>
          </cell>
          <cell r="B1053" t="str">
            <v>INSTALACOES ELETRICAS EEEB ATE 5CV</v>
          </cell>
          <cell r="C1053">
            <v>14374.09</v>
          </cell>
          <cell r="D1053" t="str">
            <v>UN</v>
          </cell>
        </row>
        <row r="1054">
          <cell r="A1054">
            <v>7169000237</v>
          </cell>
          <cell r="B1054" t="str">
            <v>MONT E INST DE MATERIAL HIDR EEEB3-ADN</v>
          </cell>
          <cell r="C1054">
            <v>2622</v>
          </cell>
          <cell r="D1054" t="str">
            <v>UN</v>
          </cell>
        </row>
        <row r="1055">
          <cell r="A1055">
            <v>7169000238</v>
          </cell>
          <cell r="B1055" t="str">
            <v>TRAVESSIA 2 - CORREGO-AGUA DOCE DO NORTE</v>
          </cell>
          <cell r="C1055">
            <v>32423.56</v>
          </cell>
          <cell r="D1055" t="str">
            <v>UN</v>
          </cell>
        </row>
        <row r="1056">
          <cell r="A1056">
            <v>7169000239</v>
          </cell>
          <cell r="B1056" t="str">
            <v>TRAVESSIA 3 - CORREGO-AGUA DOCE DO NORTE</v>
          </cell>
          <cell r="C1056">
            <v>19971.72</v>
          </cell>
          <cell r="D1056" t="str">
            <v>UN</v>
          </cell>
        </row>
        <row r="1057">
          <cell r="A1057">
            <v>7169000240</v>
          </cell>
          <cell r="B1057" t="str">
            <v>TRAVESSIA 4 - CORREGO-AGUA DOCE DO NORTE</v>
          </cell>
          <cell r="C1057">
            <v>29774.89</v>
          </cell>
          <cell r="D1057" t="str">
            <v>UN</v>
          </cell>
        </row>
        <row r="1058">
          <cell r="A1058">
            <v>7169000241</v>
          </cell>
          <cell r="B1058" t="str">
            <v>TRAVESSIA 5 - CORREGO-AGUA DOCE DO NORTE</v>
          </cell>
          <cell r="C1058">
            <v>19596.82</v>
          </cell>
          <cell r="D1058" t="str">
            <v>UN</v>
          </cell>
        </row>
        <row r="1059">
          <cell r="A1059">
            <v>7169000242</v>
          </cell>
          <cell r="B1059" t="str">
            <v>TRAVESSIA 6 - CORREGO-AGUA DOCE DO NORTE</v>
          </cell>
          <cell r="C1059">
            <v>15222.19</v>
          </cell>
          <cell r="D1059" t="str">
            <v>UN</v>
          </cell>
        </row>
        <row r="1060">
          <cell r="A1060">
            <v>7169000243</v>
          </cell>
          <cell r="B1060" t="str">
            <v>TRAVESSIA 1 - PONTE - AGUA DOCE DO NORTE</v>
          </cell>
          <cell r="C1060">
            <v>10791.78</v>
          </cell>
          <cell r="D1060" t="str">
            <v>UN</v>
          </cell>
        </row>
        <row r="1061">
          <cell r="A1061">
            <v>7169000244</v>
          </cell>
          <cell r="B1061" t="str">
            <v>TRAVESSIA 7 - PONTE - AGUA DOCE DO NORTE</v>
          </cell>
          <cell r="C1061">
            <v>10791.78</v>
          </cell>
          <cell r="D1061" t="str">
            <v>UN</v>
          </cell>
        </row>
        <row r="1062">
          <cell r="A1062">
            <v>7169000246</v>
          </cell>
          <cell r="B1062" t="str">
            <v>TRAVESSIA 8 - PONTE - AGUA DOCE DO NORTE</v>
          </cell>
          <cell r="C1062">
            <v>13240.35</v>
          </cell>
          <cell r="D1062" t="str">
            <v>UN</v>
          </cell>
        </row>
        <row r="1063">
          <cell r="A1063">
            <v>7169000247</v>
          </cell>
          <cell r="B1063" t="str">
            <v>MONT INST MAT HIDR ELEVAT DESIDR - ETA V</v>
          </cell>
          <cell r="C1063">
            <v>21065.88</v>
          </cell>
          <cell r="D1063" t="str">
            <v>UN</v>
          </cell>
        </row>
        <row r="1064">
          <cell r="A1064">
            <v>7169000248</v>
          </cell>
          <cell r="B1064" t="str">
            <v>MONT INST MAT HIDR RECALQUE PROVISORIO</v>
          </cell>
          <cell r="C1064">
            <v>23896.32</v>
          </cell>
          <cell r="D1064" t="str">
            <v>UN</v>
          </cell>
        </row>
        <row r="1065">
          <cell r="A1065">
            <v>7169000249</v>
          </cell>
          <cell r="B1065" t="str">
            <v>DECANTADOR CENTR E PREPAR POLIM - ETA V</v>
          </cell>
          <cell r="C1065">
            <v>4567964.44</v>
          </cell>
          <cell r="D1065" t="str">
            <v>UN</v>
          </cell>
        </row>
        <row r="1066">
          <cell r="A1066">
            <v>7169000250</v>
          </cell>
          <cell r="B1066" t="str">
            <v>MONT INST MAT/EQ TQ CAL E SUFAT - ETA V</v>
          </cell>
          <cell r="C1066">
            <v>9705.24</v>
          </cell>
          <cell r="D1066" t="str">
            <v>UN</v>
          </cell>
        </row>
        <row r="1067">
          <cell r="A1067">
            <v>7169000251</v>
          </cell>
          <cell r="B1067" t="str">
            <v>MONT INST MAT/EQ FLOCULADORES  - ETA V</v>
          </cell>
          <cell r="C1067">
            <v>184744.61</v>
          </cell>
          <cell r="D1067" t="str">
            <v>UN</v>
          </cell>
        </row>
        <row r="1068">
          <cell r="A1068">
            <v>7169000252</v>
          </cell>
          <cell r="B1068" t="str">
            <v>MONT INST MAT/EQ DECANTADORES  - ETA V</v>
          </cell>
          <cell r="C1068">
            <v>80405.44</v>
          </cell>
          <cell r="D1068" t="str">
            <v>UN</v>
          </cell>
        </row>
        <row r="1069">
          <cell r="A1069">
            <v>7169000253</v>
          </cell>
          <cell r="B1069" t="str">
            <v>MONT INST MAT/EQ CANAL CENTR AGUA -ETA V</v>
          </cell>
          <cell r="C1069">
            <v>40202.72</v>
          </cell>
          <cell r="D1069" t="str">
            <v>UN</v>
          </cell>
        </row>
        <row r="1070">
          <cell r="A1070">
            <v>7169000254</v>
          </cell>
          <cell r="B1070" t="str">
            <v>MONT INST MAT/EQ DECANTADOR SEC. - ETA V</v>
          </cell>
          <cell r="C1070">
            <v>66418.4</v>
          </cell>
          <cell r="D1070" t="str">
            <v>UN</v>
          </cell>
        </row>
        <row r="1071">
          <cell r="A1071">
            <v>7169000255</v>
          </cell>
          <cell r="B1071" t="str">
            <v>LINHAS DE AMOSTRAGEM AMPLIACAO DA ETA V</v>
          </cell>
          <cell r="C1071">
            <v>105778.77</v>
          </cell>
          <cell r="D1071" t="str">
            <v>UN</v>
          </cell>
        </row>
        <row r="1072">
          <cell r="A1072">
            <v>7169000256</v>
          </cell>
          <cell r="B1072" t="str">
            <v>FORN E INST CJ. MOTO-BOMBA P=0,75CV</v>
          </cell>
          <cell r="C1072">
            <v>5590.56</v>
          </cell>
          <cell r="D1072" t="str">
            <v>UN</v>
          </cell>
        </row>
        <row r="1073">
          <cell r="A1073">
            <v>7169000257</v>
          </cell>
          <cell r="B1073" t="str">
            <v>MONT E INST MAT HIDR BOOSTER - TIMBUI</v>
          </cell>
          <cell r="C1073">
            <v>1329.92</v>
          </cell>
          <cell r="D1073" t="str">
            <v>UN</v>
          </cell>
        </row>
        <row r="1074">
          <cell r="A1074">
            <v>7169000258</v>
          </cell>
          <cell r="B1074" t="str">
            <v>FORN E INST ELETR PADR/DISTR/SPDA/AUTOM</v>
          </cell>
          <cell r="C1074">
            <v>35188.3</v>
          </cell>
          <cell r="D1074" t="str">
            <v>UN</v>
          </cell>
        </row>
        <row r="1075">
          <cell r="A1075">
            <v>7169000259</v>
          </cell>
          <cell r="B1075" t="str">
            <v>FORN FLOC MEC FLUXO AXIAL- AMPL ETA V</v>
          </cell>
          <cell r="C1075">
            <v>76758.85</v>
          </cell>
          <cell r="D1075" t="str">
            <v>UN</v>
          </cell>
        </row>
        <row r="1076">
          <cell r="A1076">
            <v>7169000260</v>
          </cell>
          <cell r="B1076" t="str">
            <v>MONT E INST MAT HIDR BOOSTER-STO ANTONIO</v>
          </cell>
          <cell r="C1076">
            <v>1662.4</v>
          </cell>
          <cell r="D1076" t="str">
            <v>UN</v>
          </cell>
        </row>
        <row r="1077">
          <cell r="A1077">
            <v>7169000261</v>
          </cell>
          <cell r="B1077" t="str">
            <v>FORN E INST ELETR PADR/DISTR/SPDA/CCM/QD</v>
          </cell>
          <cell r="C1077">
            <v>53214.44</v>
          </cell>
          <cell r="D1077" t="str">
            <v>UN</v>
          </cell>
        </row>
        <row r="1078">
          <cell r="A1078">
            <v>7169000262</v>
          </cell>
          <cell r="B1078" t="str">
            <v>FORN E INST ELETR PADR/DISTR/SPDA/QA</v>
          </cell>
          <cell r="C1078">
            <v>32241.06</v>
          </cell>
          <cell r="D1078" t="str">
            <v>UN</v>
          </cell>
        </row>
        <row r="1079">
          <cell r="A1079">
            <v>7169000263</v>
          </cell>
          <cell r="B1079" t="str">
            <v>FORN E INST DE VALV. RED. PRESSAO DN 50</v>
          </cell>
          <cell r="C1079">
            <v>9862.27</v>
          </cell>
          <cell r="D1079" t="str">
            <v>UN</v>
          </cell>
        </row>
        <row r="1080">
          <cell r="A1080">
            <v>7169000264</v>
          </cell>
          <cell r="B1080" t="str">
            <v>GRADE EM PRFV 5 MM</v>
          </cell>
          <cell r="C1080">
            <v>1109.3</v>
          </cell>
          <cell r="D1080" t="str">
            <v>M2</v>
          </cell>
        </row>
        <row r="1081">
          <cell r="A1081">
            <v>7169000265</v>
          </cell>
          <cell r="B1081" t="str">
            <v>TAMPA EM PRFV INCL ACESSORIOS</v>
          </cell>
          <cell r="C1081">
            <v>812.01</v>
          </cell>
          <cell r="D1081" t="str">
            <v>M2</v>
          </cell>
        </row>
        <row r="1082">
          <cell r="A1082">
            <v>7169000266</v>
          </cell>
          <cell r="B1082" t="str">
            <v>DESM CARG/TRANSP/DESC E REM REATOR F SUL</v>
          </cell>
          <cell r="C1082">
            <v>29014.27</v>
          </cell>
          <cell r="D1082" t="str">
            <v>UN</v>
          </cell>
        </row>
        <row r="1083">
          <cell r="A1083">
            <v>7169000267</v>
          </cell>
          <cell r="B1083" t="str">
            <v>FORN E EXEC INST HIDR CASA OPER FL SUL</v>
          </cell>
          <cell r="C1083">
            <v>7085.83</v>
          </cell>
          <cell r="D1083" t="str">
            <v>UN</v>
          </cell>
        </row>
        <row r="1084">
          <cell r="A1084">
            <v>7169000268</v>
          </cell>
          <cell r="B1084" t="str">
            <v>FORN E EXEC INST ELETR CASA OPER FL SUL</v>
          </cell>
          <cell r="C1084">
            <v>8641.89</v>
          </cell>
          <cell r="D1084" t="str">
            <v>UN</v>
          </cell>
        </row>
        <row r="1085">
          <cell r="A1085">
            <v>7169000269</v>
          </cell>
          <cell r="B1085" t="str">
            <v>QDLF1 - CASA DE OPERAÇÃO ETE FLOR SUL</v>
          </cell>
          <cell r="C1085">
            <v>2790.8</v>
          </cell>
          <cell r="D1085" t="str">
            <v>UN</v>
          </cell>
        </row>
        <row r="1086">
          <cell r="A1086">
            <v>7169000270</v>
          </cell>
          <cell r="B1086" t="str">
            <v>QDG - ETE FLORESTA DO SUL</v>
          </cell>
          <cell r="C1086">
            <v>5671.9</v>
          </cell>
          <cell r="D1086" t="str">
            <v>UN</v>
          </cell>
        </row>
        <row r="1087">
          <cell r="A1087">
            <v>7169000271</v>
          </cell>
          <cell r="B1087" t="str">
            <v>CABEAMENTO DISTR CIRCUITOS ETE FLOR SUL</v>
          </cell>
          <cell r="C1087">
            <v>8057.35</v>
          </cell>
          <cell r="D1087" t="str">
            <v>UN</v>
          </cell>
        </row>
        <row r="1088">
          <cell r="A1088">
            <v>7169000272</v>
          </cell>
          <cell r="B1088" t="str">
            <v>FORN ASSENT MAT HID LEITO SEC ETE FL SUL</v>
          </cell>
          <cell r="C1088">
            <v>3012.24</v>
          </cell>
          <cell r="D1088" t="str">
            <v>UN</v>
          </cell>
        </row>
        <row r="1089">
          <cell r="A1089">
            <v>7169000273</v>
          </cell>
          <cell r="B1089" t="str">
            <v>ASSENTAMENTO MAT HID EEEB ETE FL SUL</v>
          </cell>
          <cell r="C1089">
            <v>2176.8</v>
          </cell>
          <cell r="D1089" t="str">
            <v>UN</v>
          </cell>
        </row>
        <row r="1090">
          <cell r="A1090">
            <v>7169000274</v>
          </cell>
          <cell r="B1090" t="str">
            <v>ASSENTAMENTO MAT HID CX AREIA ETE FL SUL</v>
          </cell>
          <cell r="C1090">
            <v>1306.08</v>
          </cell>
          <cell r="D1090" t="str">
            <v>UN</v>
          </cell>
        </row>
        <row r="1091">
          <cell r="A1091">
            <v>7169000275</v>
          </cell>
          <cell r="B1091" t="str">
            <v>FORN E EXEC INST ELETR CASA MAQ FL SUL</v>
          </cell>
          <cell r="C1091">
            <v>2392.32</v>
          </cell>
          <cell r="D1091" t="str">
            <v>UN</v>
          </cell>
        </row>
        <row r="1092">
          <cell r="A1092">
            <v>7169000276</v>
          </cell>
          <cell r="B1092" t="str">
            <v>MONT INST MAT HIDR EEAB ETE AGUA D NORTE</v>
          </cell>
          <cell r="C1092">
            <v>3145.6</v>
          </cell>
          <cell r="D1092" t="str">
            <v>UN</v>
          </cell>
        </row>
        <row r="1093">
          <cell r="A1093">
            <v>7169000277</v>
          </cell>
          <cell r="B1093" t="str">
            <v>PADRAO MEDICAO AEREO CARGA ATE 15KW</v>
          </cell>
          <cell r="C1093">
            <v>3092.9</v>
          </cell>
          <cell r="D1093" t="str">
            <v>UN</v>
          </cell>
        </row>
        <row r="1094">
          <cell r="A1094">
            <v>7169000278</v>
          </cell>
          <cell r="B1094" t="str">
            <v>FORN E EXEC DAS INST ELETR-CASA OPERADOR</v>
          </cell>
          <cell r="C1094">
            <v>14048.74</v>
          </cell>
          <cell r="D1094" t="str">
            <v>UN</v>
          </cell>
        </row>
        <row r="1095">
          <cell r="A1095">
            <v>7169000279</v>
          </cell>
          <cell r="B1095" t="str">
            <v>QUADRO PART DIRETA 2X3,0CV-B1.1 A B1.3</v>
          </cell>
          <cell r="C1095">
            <v>5532.09</v>
          </cell>
          <cell r="D1095" t="str">
            <v>UN</v>
          </cell>
        </row>
        <row r="1096">
          <cell r="A1096">
            <v>7169000280</v>
          </cell>
          <cell r="B1096" t="str">
            <v>MONT E INST MAT HIDR BOOSTER-GUARTEIRAO</v>
          </cell>
          <cell r="C1096">
            <v>1662.4</v>
          </cell>
          <cell r="D1096" t="str">
            <v>UN</v>
          </cell>
        </row>
        <row r="1097">
          <cell r="A1097">
            <v>7169000281</v>
          </cell>
          <cell r="B1097" t="str">
            <v>FORN E INST ELETR PADR/DISTR/SPDA/CCM/QD</v>
          </cell>
          <cell r="C1097">
            <v>26262.25</v>
          </cell>
          <cell r="D1097" t="str">
            <v>UN</v>
          </cell>
        </row>
        <row r="1098">
          <cell r="A1098">
            <v>7169000282</v>
          </cell>
          <cell r="B1098" t="str">
            <v>FORN INST QUADROS/PAINEIS ELET - EEEB E</v>
          </cell>
          <cell r="C1098">
            <v>6448.86</v>
          </cell>
          <cell r="D1098" t="str">
            <v>UN</v>
          </cell>
        </row>
        <row r="1099">
          <cell r="A1099">
            <v>7169000283</v>
          </cell>
          <cell r="B1099" t="str">
            <v>SUBESTAÇÃO ELETR 15 KVA EEEB E - SJC</v>
          </cell>
          <cell r="C1099">
            <v>17820.18</v>
          </cell>
          <cell r="D1099" t="str">
            <v>UN</v>
          </cell>
        </row>
        <row r="1100">
          <cell r="A1100">
            <v>7169000284</v>
          </cell>
          <cell r="B1100" t="str">
            <v>INSTALACOES ELETRICAS EEEB E - SJC</v>
          </cell>
          <cell r="C1100">
            <v>16617.55</v>
          </cell>
          <cell r="D1100" t="str">
            <v>UN</v>
          </cell>
        </row>
        <row r="1101">
          <cell r="A1101">
            <v>7169000285</v>
          </cell>
          <cell r="B1101" t="str">
            <v>FORN INST QUADROS/PAINEIS ELET - EEEB F</v>
          </cell>
          <cell r="C1101">
            <v>10604.93</v>
          </cell>
          <cell r="D1101" t="str">
            <v>UN</v>
          </cell>
        </row>
        <row r="1102">
          <cell r="A1102">
            <v>7169000286</v>
          </cell>
          <cell r="B1102" t="str">
            <v>INSTALACOES ELETRICAS EEEB F - SJC</v>
          </cell>
          <cell r="C1102">
            <v>15477.74</v>
          </cell>
          <cell r="D1102" t="str">
            <v>UN</v>
          </cell>
        </row>
        <row r="1103">
          <cell r="A1103">
            <v>7169000287</v>
          </cell>
          <cell r="B1103" t="str">
            <v>SUBESTAÇÃO ELETR 15 KVA EEEB F - SJC</v>
          </cell>
          <cell r="C1103">
            <v>17798.18</v>
          </cell>
          <cell r="D1103" t="str">
            <v>UN</v>
          </cell>
        </row>
        <row r="1104">
          <cell r="A1104">
            <v>7169800010</v>
          </cell>
          <cell r="B1104" t="str">
            <v>COMPORTA ENSEC DESVIO E DESCAR DE FUNDO</v>
          </cell>
          <cell r="C1104">
            <v>250000.01</v>
          </cell>
          <cell r="D1104" t="str">
            <v>UN</v>
          </cell>
        </row>
        <row r="1105">
          <cell r="A1105">
            <v>7169800020</v>
          </cell>
          <cell r="B1105" t="str">
            <v>COMPORTA VAGAO DESVIO E DESCAR DE FUNDO</v>
          </cell>
          <cell r="C1105">
            <v>470000.01</v>
          </cell>
          <cell r="D1105" t="str">
            <v>UN</v>
          </cell>
        </row>
        <row r="1106">
          <cell r="A1106">
            <v>7169800030</v>
          </cell>
          <cell r="B1106" t="str">
            <v>VALVULA GAVETA (SISTEMA VAZAO SANITARIA)</v>
          </cell>
          <cell r="C1106">
            <v>41000</v>
          </cell>
          <cell r="D1106" t="str">
            <v>UN</v>
          </cell>
        </row>
        <row r="1107">
          <cell r="A1107">
            <v>7169800040</v>
          </cell>
          <cell r="B1107" t="str">
            <v>COMPORTA GAVETA (SIST VAZAO SANITARIA)</v>
          </cell>
          <cell r="C1107">
            <v>70000</v>
          </cell>
          <cell r="D1107" t="str">
            <v>UN</v>
          </cell>
        </row>
        <row r="1108">
          <cell r="A1108">
            <v>7169800050</v>
          </cell>
          <cell r="B1108" t="str">
            <v>PONTE ROLANTE</v>
          </cell>
          <cell r="C1108">
            <v>400000</v>
          </cell>
          <cell r="D1108" t="str">
            <v>UN</v>
          </cell>
        </row>
        <row r="1109">
          <cell r="A1109">
            <v>7169800060</v>
          </cell>
          <cell r="B1109" t="str">
            <v>COMPORTA VAGAO TOMADA ADUCAO DE AGUA</v>
          </cell>
          <cell r="C1109">
            <v>380000</v>
          </cell>
          <cell r="D1109" t="str">
            <v>UN</v>
          </cell>
        </row>
        <row r="1110">
          <cell r="A1110">
            <v>7169800070</v>
          </cell>
          <cell r="B1110" t="str">
            <v>PORTICO ROLANTE</v>
          </cell>
          <cell r="C1110">
            <v>534999.99</v>
          </cell>
          <cell r="D1110" t="str">
            <v>UN</v>
          </cell>
        </row>
        <row r="1111">
          <cell r="A1111">
            <v>7169800080</v>
          </cell>
          <cell r="B1111" t="str">
            <v>GRADES E LIMPA-GRADES</v>
          </cell>
          <cell r="C1111">
            <v>230000</v>
          </cell>
          <cell r="D1111" t="str">
            <v>UN</v>
          </cell>
        </row>
        <row r="1112">
          <cell r="A1112">
            <v>7169800090</v>
          </cell>
          <cell r="B1112" t="str">
            <v>COMPORTA ENSEC TOMADA ADUCAO DE AGUA</v>
          </cell>
          <cell r="C1112">
            <v>180000</v>
          </cell>
          <cell r="D1112" t="str">
            <v>UN</v>
          </cell>
        </row>
        <row r="1113">
          <cell r="A1113">
            <v>7169800100</v>
          </cell>
          <cell r="B1113" t="str">
            <v>INSTALACOES ELETRICAS TOMADA DE DESVIO</v>
          </cell>
          <cell r="C1113">
            <v>1261900</v>
          </cell>
          <cell r="D1113" t="str">
            <v>UN</v>
          </cell>
        </row>
        <row r="1114">
          <cell r="A1114">
            <v>7170100010</v>
          </cell>
          <cell r="B1114" t="str">
            <v>ASSENTAMENTO TUBO FOFO JE DN 50</v>
          </cell>
          <cell r="C1114">
            <v>4.81</v>
          </cell>
          <cell r="D1114" t="str">
            <v>M</v>
          </cell>
        </row>
        <row r="1115">
          <cell r="A1115">
            <v>7170100020</v>
          </cell>
          <cell r="B1115" t="str">
            <v>ASSENTAMENTO TUBO FOFO JE DN 80</v>
          </cell>
          <cell r="C1115">
            <v>9.1</v>
          </cell>
          <cell r="D1115" t="str">
            <v>M</v>
          </cell>
        </row>
        <row r="1116">
          <cell r="A1116">
            <v>7170100030</v>
          </cell>
          <cell r="B1116" t="str">
            <v>ASSENTAMENTO TUBO FOFO JE DN 100</v>
          </cell>
          <cell r="C1116">
            <v>9.81</v>
          </cell>
          <cell r="D1116" t="str">
            <v>M</v>
          </cell>
        </row>
        <row r="1117">
          <cell r="A1117">
            <v>7170100040</v>
          </cell>
          <cell r="B1117" t="str">
            <v>ASSENTAMENTO TUBO FOFO JE DN 150</v>
          </cell>
          <cell r="C1117">
            <v>12.74</v>
          </cell>
          <cell r="D1117" t="str">
            <v>M</v>
          </cell>
        </row>
        <row r="1118">
          <cell r="A1118">
            <v>7170100050</v>
          </cell>
          <cell r="B1118" t="str">
            <v>ASSENTAMENTO TUBO FOFO JE DN 200</v>
          </cell>
          <cell r="C1118">
            <v>14.72</v>
          </cell>
          <cell r="D1118" t="str">
            <v>M</v>
          </cell>
        </row>
        <row r="1119">
          <cell r="A1119">
            <v>7170100060</v>
          </cell>
          <cell r="B1119" t="str">
            <v>ASSENTAMENTO TUBO FOFO JE DN 250</v>
          </cell>
          <cell r="C1119">
            <v>17.62</v>
          </cell>
          <cell r="D1119" t="str">
            <v>M</v>
          </cell>
        </row>
        <row r="1120">
          <cell r="A1120">
            <v>7170100070</v>
          </cell>
          <cell r="B1120" t="str">
            <v>ASSENTAMENTO TUBO FOFO JE DN 300</v>
          </cell>
          <cell r="C1120">
            <v>22.28</v>
          </cell>
          <cell r="D1120" t="str">
            <v>M</v>
          </cell>
        </row>
        <row r="1121">
          <cell r="A1121">
            <v>7170100080</v>
          </cell>
          <cell r="B1121" t="str">
            <v>ASSENTAMENTO TUBO FOFO JE DN 350</v>
          </cell>
          <cell r="C1121">
            <v>26.67</v>
          </cell>
          <cell r="D1121" t="str">
            <v>M</v>
          </cell>
        </row>
        <row r="1122">
          <cell r="A1122">
            <v>7170100090</v>
          </cell>
          <cell r="B1122" t="str">
            <v>ASSENTAMENTO TUBO FOFO JE DN 400</v>
          </cell>
          <cell r="C1122">
            <v>30.57</v>
          </cell>
          <cell r="D1122" t="str">
            <v>M</v>
          </cell>
        </row>
        <row r="1123">
          <cell r="A1123">
            <v>7170100100</v>
          </cell>
          <cell r="B1123" t="str">
            <v>ASSENTAMENTO TUBO FOFO JE DN 450</v>
          </cell>
          <cell r="C1123">
            <v>34.21</v>
          </cell>
          <cell r="D1123" t="str">
            <v>M</v>
          </cell>
        </row>
        <row r="1124">
          <cell r="A1124">
            <v>7170100110</v>
          </cell>
          <cell r="B1124" t="str">
            <v>ASSENTAMENTO TUBO FOFO JE DN 500</v>
          </cell>
          <cell r="C1124">
            <v>39.59</v>
          </cell>
          <cell r="D1124" t="str">
            <v>M</v>
          </cell>
        </row>
        <row r="1125">
          <cell r="A1125">
            <v>7170100120</v>
          </cell>
          <cell r="B1125" t="str">
            <v>ASSENTAMENTO TUBO FOFO JE DN 600</v>
          </cell>
          <cell r="C1125">
            <v>49.36</v>
          </cell>
          <cell r="D1125" t="str">
            <v>M</v>
          </cell>
        </row>
        <row r="1126">
          <cell r="A1126">
            <v>7170100130</v>
          </cell>
          <cell r="B1126" t="str">
            <v>ASSENTAMENTO TUBO FOFO JE DN 700</v>
          </cell>
          <cell r="C1126">
            <v>60.07</v>
          </cell>
          <cell r="D1126" t="str">
            <v>M</v>
          </cell>
        </row>
        <row r="1127">
          <cell r="A1127">
            <v>7170100140</v>
          </cell>
          <cell r="B1127" t="str">
            <v>ASSENTAMENTO TUBO FOFO JE DN 800</v>
          </cell>
          <cell r="C1127">
            <v>73.09</v>
          </cell>
          <cell r="D1127" t="str">
            <v>M</v>
          </cell>
        </row>
        <row r="1128">
          <cell r="A1128">
            <v>7170100141</v>
          </cell>
          <cell r="B1128" t="str">
            <v>ASSENTAMENTO TUBO FOFO JE DN 900</v>
          </cell>
          <cell r="C1128">
            <v>81.5</v>
          </cell>
          <cell r="D1128" t="str">
            <v>M</v>
          </cell>
        </row>
        <row r="1129">
          <cell r="A1129">
            <v>7170100142</v>
          </cell>
          <cell r="B1129" t="str">
            <v>ASSENTAMENTO TUBO FOFO JE DN 1000</v>
          </cell>
          <cell r="C1129">
            <v>89.65</v>
          </cell>
          <cell r="D1129" t="str">
            <v>M</v>
          </cell>
        </row>
        <row r="1130">
          <cell r="A1130">
            <v>7170100143</v>
          </cell>
          <cell r="B1130" t="str">
            <v>ASSENTAMENTO TUBO FOFO JE DN 1200</v>
          </cell>
          <cell r="C1130">
            <v>97.8</v>
          </cell>
          <cell r="D1130" t="str">
            <v>M</v>
          </cell>
        </row>
        <row r="1131">
          <cell r="A1131">
            <v>7170100150</v>
          </cell>
          <cell r="B1131" t="str">
            <v>ASSENTAMENTO TUBO PVC PBA DN 50</v>
          </cell>
          <cell r="C1131">
            <v>3.43</v>
          </cell>
          <cell r="D1131" t="str">
            <v>M</v>
          </cell>
        </row>
        <row r="1132">
          <cell r="A1132">
            <v>7170100160</v>
          </cell>
          <cell r="B1132" t="str">
            <v>ASSENTAMENTO TUBO PVC PBA DN 75</v>
          </cell>
          <cell r="C1132">
            <v>4.21</v>
          </cell>
          <cell r="D1132" t="str">
            <v>M</v>
          </cell>
        </row>
        <row r="1133">
          <cell r="A1133">
            <v>7170100170</v>
          </cell>
          <cell r="B1133" t="str">
            <v>ASSENTAMENTO TUBO PVC PBA DN 100</v>
          </cell>
          <cell r="C1133">
            <v>5.1</v>
          </cell>
          <cell r="D1133" t="str">
            <v>M</v>
          </cell>
        </row>
        <row r="1134">
          <cell r="A1134">
            <v>7170100180</v>
          </cell>
          <cell r="B1134" t="str">
            <v>ASSENTAMENTO TUBO PVC EB-644 DN 100</v>
          </cell>
          <cell r="C1134">
            <v>5.1</v>
          </cell>
          <cell r="D1134" t="str">
            <v>M</v>
          </cell>
        </row>
        <row r="1135">
          <cell r="A1135">
            <v>7170100190</v>
          </cell>
          <cell r="B1135" t="str">
            <v>ASSENTAMENTO TUBO PVC EB-644 DN 150</v>
          </cell>
          <cell r="C1135">
            <v>6.65</v>
          </cell>
          <cell r="D1135" t="str">
            <v>M</v>
          </cell>
        </row>
        <row r="1136">
          <cell r="A1136">
            <v>7170100200</v>
          </cell>
          <cell r="B1136" t="str">
            <v>ASSENTAMENTO TUBO PVC EB-644 DN 200</v>
          </cell>
          <cell r="C1136">
            <v>7.63</v>
          </cell>
          <cell r="D1136" t="str">
            <v>M</v>
          </cell>
        </row>
        <row r="1137">
          <cell r="A1137">
            <v>7170100210</v>
          </cell>
          <cell r="B1137" t="str">
            <v>ASSENTAMENTO TUBO PVC EB-644 DN 250</v>
          </cell>
          <cell r="C1137">
            <v>8.79</v>
          </cell>
          <cell r="D1137" t="str">
            <v>M</v>
          </cell>
        </row>
        <row r="1138">
          <cell r="A1138">
            <v>7170100220</v>
          </cell>
          <cell r="B1138" t="str">
            <v>ASSENTAMENTO TUBO PVC EB-644 DN 300</v>
          </cell>
          <cell r="C1138">
            <v>9.67</v>
          </cell>
          <cell r="D1138" t="str">
            <v>M</v>
          </cell>
        </row>
        <row r="1139">
          <cell r="A1139">
            <v>7170100230</v>
          </cell>
          <cell r="B1139" t="str">
            <v>ASSENTAMENTO TUBO PVC EB-644 DN 350</v>
          </cell>
          <cell r="C1139">
            <v>10.74</v>
          </cell>
          <cell r="D1139" t="str">
            <v>M</v>
          </cell>
        </row>
        <row r="1140">
          <cell r="A1140">
            <v>7170100240</v>
          </cell>
          <cell r="B1140" t="str">
            <v>ASSENTAMENTO TUBO PVC EB-644 DN 400</v>
          </cell>
          <cell r="C1140">
            <v>11.92</v>
          </cell>
          <cell r="D1140" t="str">
            <v>M</v>
          </cell>
        </row>
        <row r="1141">
          <cell r="A1141">
            <v>7170100250</v>
          </cell>
          <cell r="B1141" t="str">
            <v>ASSENTAMENTO TUBO PVC DEFOFO DN 100</v>
          </cell>
          <cell r="C1141">
            <v>5.73</v>
          </cell>
          <cell r="D1141" t="str">
            <v>M</v>
          </cell>
        </row>
        <row r="1142">
          <cell r="A1142">
            <v>7170100260</v>
          </cell>
          <cell r="B1142" t="str">
            <v>ASSENTAMENTO TUBO PVC DEFOFO DN 150</v>
          </cell>
          <cell r="C1142">
            <v>7.17</v>
          </cell>
          <cell r="D1142" t="str">
            <v>M</v>
          </cell>
        </row>
        <row r="1143">
          <cell r="A1143">
            <v>7170100270</v>
          </cell>
          <cell r="B1143" t="str">
            <v>ASSENTAMENTO TUBO PVC DEFOFO DN 200</v>
          </cell>
          <cell r="C1143">
            <v>8.1</v>
          </cell>
          <cell r="D1143" t="str">
            <v>M</v>
          </cell>
        </row>
        <row r="1144">
          <cell r="A1144">
            <v>7170100280</v>
          </cell>
          <cell r="B1144" t="str">
            <v>ASSENTAMENTO TUBO PVC DEFOFO DN 250</v>
          </cell>
          <cell r="C1144">
            <v>9.61</v>
          </cell>
          <cell r="D1144" t="str">
            <v>M</v>
          </cell>
        </row>
        <row r="1145">
          <cell r="A1145">
            <v>7170100290</v>
          </cell>
          <cell r="B1145" t="str">
            <v>ASSENTAMENTO TUBO PVC DEFOFO DN 300</v>
          </cell>
          <cell r="C1145">
            <v>11.33</v>
          </cell>
          <cell r="D1145" t="str">
            <v>M</v>
          </cell>
        </row>
        <row r="1146">
          <cell r="A1146">
            <v>7170100300</v>
          </cell>
          <cell r="B1146" t="str">
            <v>ASSENTAMENTO TUBO PVC DEFOFO DN 350</v>
          </cell>
          <cell r="C1146">
            <v>14.16</v>
          </cell>
          <cell r="D1146" t="str">
            <v>M</v>
          </cell>
        </row>
        <row r="1147">
          <cell r="A1147">
            <v>7170100310</v>
          </cell>
          <cell r="B1147" t="str">
            <v>ASSENTAMENTO TUBO PVC DEFOFO DN 400</v>
          </cell>
          <cell r="C1147">
            <v>16.99</v>
          </cell>
          <cell r="D1147" t="str">
            <v>M</v>
          </cell>
        </row>
        <row r="1148">
          <cell r="A1148">
            <v>7170100320</v>
          </cell>
          <cell r="B1148" t="str">
            <v>ASSENTAMENTO TUBO PVC DEFOFO DN 500</v>
          </cell>
          <cell r="C1148">
            <v>19.83</v>
          </cell>
          <cell r="D1148" t="str">
            <v>M</v>
          </cell>
        </row>
        <row r="1149">
          <cell r="A1149">
            <v>7170100330</v>
          </cell>
          <cell r="B1149" t="str">
            <v>ASSENTAMENTO TUBO PVC EB-608 DN 40</v>
          </cell>
          <cell r="C1149">
            <v>3.14</v>
          </cell>
          <cell r="D1149" t="str">
            <v>M</v>
          </cell>
        </row>
        <row r="1150">
          <cell r="A1150">
            <v>7170100340</v>
          </cell>
          <cell r="B1150" t="str">
            <v>ASSENTAMENTO TUBO PVC EB-608 DN 50</v>
          </cell>
          <cell r="C1150">
            <v>3.43</v>
          </cell>
          <cell r="D1150" t="str">
            <v>M</v>
          </cell>
        </row>
        <row r="1151">
          <cell r="A1151">
            <v>7170100350</v>
          </cell>
          <cell r="B1151" t="str">
            <v>ASSENTAMENTO TUBO PVC EB-608 DN 75</v>
          </cell>
          <cell r="C1151">
            <v>4.31</v>
          </cell>
          <cell r="D1151" t="str">
            <v>M</v>
          </cell>
        </row>
        <row r="1152">
          <cell r="A1152">
            <v>7170100360</v>
          </cell>
          <cell r="B1152" t="str">
            <v>ASSENTAMENTO TUBO PVC EB-608 DN 100</v>
          </cell>
          <cell r="C1152">
            <v>5.1</v>
          </cell>
          <cell r="D1152" t="str">
            <v>M</v>
          </cell>
        </row>
        <row r="1153">
          <cell r="A1153">
            <v>7170100370</v>
          </cell>
          <cell r="B1153" t="str">
            <v>ASSENTAMENTO TUBO PVC ROSCA 1/2"</v>
          </cell>
          <cell r="C1153">
            <v>3.53</v>
          </cell>
          <cell r="D1153" t="str">
            <v>M</v>
          </cell>
        </row>
        <row r="1154">
          <cell r="A1154">
            <v>7170100380</v>
          </cell>
          <cell r="B1154" t="str">
            <v>ASSENTAMENTO TUBO PVC ROSCA 3/4"</v>
          </cell>
          <cell r="C1154">
            <v>3.72</v>
          </cell>
          <cell r="D1154" t="str">
            <v>M</v>
          </cell>
        </row>
        <row r="1155">
          <cell r="A1155">
            <v>7170100390</v>
          </cell>
          <cell r="B1155" t="str">
            <v>ASSENTAMENTO TUBO PVC ROSCA 1"</v>
          </cell>
          <cell r="C1155">
            <v>3.92</v>
          </cell>
          <cell r="D1155" t="str">
            <v>M</v>
          </cell>
        </row>
        <row r="1156">
          <cell r="A1156">
            <v>7170100400</v>
          </cell>
          <cell r="B1156" t="str">
            <v>ASSENTAMENTO TUBO PVC ROSCA 1.1/4"</v>
          </cell>
          <cell r="C1156">
            <v>4.31</v>
          </cell>
          <cell r="D1156" t="str">
            <v>M</v>
          </cell>
        </row>
        <row r="1157">
          <cell r="A1157">
            <v>7170100410</v>
          </cell>
          <cell r="B1157" t="str">
            <v>ASSENTAMENTO TUBO PVC ROSCA 1.1/2"</v>
          </cell>
          <cell r="C1157">
            <v>5.1</v>
          </cell>
          <cell r="D1157" t="str">
            <v>M</v>
          </cell>
        </row>
        <row r="1158">
          <cell r="A1158">
            <v>7170100420</v>
          </cell>
          <cell r="B1158" t="str">
            <v>ASSENTAMENTO TUBO PVC ROSCA 2"</v>
          </cell>
          <cell r="C1158">
            <v>5.39</v>
          </cell>
          <cell r="D1158" t="str">
            <v>M</v>
          </cell>
        </row>
        <row r="1159">
          <cell r="A1159">
            <v>7170100430</v>
          </cell>
          <cell r="B1159" t="str">
            <v>ASSENTAMENTO TUBO PVC ROSCA 2.1/2"</v>
          </cell>
          <cell r="C1159">
            <v>5.88</v>
          </cell>
          <cell r="D1159" t="str">
            <v>M</v>
          </cell>
        </row>
        <row r="1160">
          <cell r="A1160">
            <v>7170100440</v>
          </cell>
          <cell r="B1160" t="str">
            <v>ASSENTAMENTO TUBO PVC ROSCA 3"</v>
          </cell>
          <cell r="C1160">
            <v>6.28</v>
          </cell>
          <cell r="D1160" t="str">
            <v>M</v>
          </cell>
        </row>
        <row r="1161">
          <cell r="A1161">
            <v>7170100450</v>
          </cell>
          <cell r="B1161" t="str">
            <v>ASSENTAMENTO TUBO PVC ROSCA 4"</v>
          </cell>
          <cell r="C1161">
            <v>6.68</v>
          </cell>
          <cell r="D1161" t="str">
            <v>M</v>
          </cell>
        </row>
        <row r="1162">
          <cell r="A1162">
            <v>7170100460</v>
          </cell>
          <cell r="B1162" t="str">
            <v>ASSENTAMENTO TUBO PVC SOLDA D 20</v>
          </cell>
          <cell r="C1162">
            <v>1.21</v>
          </cell>
          <cell r="D1162" t="str">
            <v>M</v>
          </cell>
        </row>
        <row r="1163">
          <cell r="A1163">
            <v>7170100470</v>
          </cell>
          <cell r="B1163" t="str">
            <v>ASSENTAMENTO TUBO PVC SOLDA D 25</v>
          </cell>
          <cell r="C1163">
            <v>1.29</v>
          </cell>
          <cell r="D1163" t="str">
            <v>M</v>
          </cell>
        </row>
        <row r="1164">
          <cell r="A1164">
            <v>7170100480</v>
          </cell>
          <cell r="B1164" t="str">
            <v>ASSENTAMENTO TUBO PVC SOLDA D 32</v>
          </cell>
          <cell r="C1164">
            <v>1.37</v>
          </cell>
          <cell r="D1164" t="str">
            <v>M</v>
          </cell>
        </row>
        <row r="1165">
          <cell r="A1165">
            <v>7170100490</v>
          </cell>
          <cell r="B1165" t="str">
            <v>ASSENTAMENTO TUBO PVC SOLDA D 40</v>
          </cell>
          <cell r="C1165">
            <v>3.43</v>
          </cell>
          <cell r="D1165" t="str">
            <v>M</v>
          </cell>
        </row>
        <row r="1166">
          <cell r="A1166">
            <v>7170100500</v>
          </cell>
          <cell r="B1166" t="str">
            <v>ASSENTAMENTO TUBO PVC SOLDA D 50</v>
          </cell>
          <cell r="C1166">
            <v>4.21</v>
          </cell>
          <cell r="D1166" t="str">
            <v>M</v>
          </cell>
        </row>
        <row r="1167">
          <cell r="A1167">
            <v>7170100510</v>
          </cell>
          <cell r="B1167" t="str">
            <v>ASSENTAMENTO TUBO PVC SOLDA D 60</v>
          </cell>
          <cell r="C1167">
            <v>4.6</v>
          </cell>
          <cell r="D1167" t="str">
            <v>M</v>
          </cell>
        </row>
        <row r="1168">
          <cell r="A1168">
            <v>7170100520</v>
          </cell>
          <cell r="B1168" t="str">
            <v>ASSENTAMENTO TUBO PVC SOLDA D 110</v>
          </cell>
          <cell r="C1168">
            <v>5.1</v>
          </cell>
          <cell r="D1168" t="str">
            <v>M</v>
          </cell>
        </row>
        <row r="1169">
          <cell r="A1169">
            <v>7170100530</v>
          </cell>
          <cell r="B1169" t="str">
            <v>ASSENTAMENTO TUBO FOGO ROSCA D 1/2"</v>
          </cell>
          <cell r="C1169">
            <v>4.31</v>
          </cell>
          <cell r="D1169" t="str">
            <v>M</v>
          </cell>
        </row>
        <row r="1170">
          <cell r="A1170">
            <v>7170100540</v>
          </cell>
          <cell r="B1170" t="str">
            <v>ASSENTAMENTO TUBO FOGO ROSCA D 3/4"</v>
          </cell>
          <cell r="C1170">
            <v>5.1</v>
          </cell>
          <cell r="D1170" t="str">
            <v>M</v>
          </cell>
        </row>
        <row r="1171">
          <cell r="A1171">
            <v>7170100550</v>
          </cell>
          <cell r="B1171" t="str">
            <v>ASSENTAMENTO TUBO FOGO ROSCA D 2"</v>
          </cell>
          <cell r="C1171">
            <v>8.52</v>
          </cell>
          <cell r="D1171" t="str">
            <v>M</v>
          </cell>
        </row>
        <row r="1172">
          <cell r="A1172">
            <v>7170100560</v>
          </cell>
          <cell r="B1172" t="str">
            <v>ASSENTAMENTO TUBO FOGO ROSCA D 2.1/2"</v>
          </cell>
          <cell r="C1172">
            <v>9.4</v>
          </cell>
          <cell r="D1172" t="str">
            <v>M</v>
          </cell>
        </row>
        <row r="1173">
          <cell r="A1173">
            <v>7170100570</v>
          </cell>
          <cell r="B1173" t="str">
            <v>ASSENTAMENTO TUBO FOGO ROSCA D 3"</v>
          </cell>
          <cell r="C1173">
            <v>9.79</v>
          </cell>
          <cell r="D1173" t="str">
            <v>M</v>
          </cell>
        </row>
        <row r="1174">
          <cell r="A1174">
            <v>7170100580</v>
          </cell>
          <cell r="B1174" t="str">
            <v>ASSENTAMENTO TUBO FOGO ROSCA D 4"</v>
          </cell>
          <cell r="C1174">
            <v>11.16</v>
          </cell>
          <cell r="D1174" t="str">
            <v>M</v>
          </cell>
        </row>
        <row r="1175">
          <cell r="A1175">
            <v>7170100590</v>
          </cell>
          <cell r="B1175" t="str">
            <v>ASSENTAMENTO TUBO FOGO ROSCA D 6"</v>
          </cell>
          <cell r="C1175">
            <v>15.65</v>
          </cell>
          <cell r="D1175" t="str">
            <v>M</v>
          </cell>
        </row>
        <row r="1176">
          <cell r="A1176">
            <v>7170100600</v>
          </cell>
          <cell r="B1176" t="str">
            <v>ASSENTAMENTO TUBO CONCRETO DN 200</v>
          </cell>
          <cell r="C1176">
            <v>33.78</v>
          </cell>
          <cell r="D1176" t="str">
            <v>M</v>
          </cell>
        </row>
        <row r="1177">
          <cell r="A1177">
            <v>7170100610</v>
          </cell>
          <cell r="B1177" t="str">
            <v>ASSENTAMENTO TUBO CONCRETO DN 300</v>
          </cell>
          <cell r="C1177">
            <v>42.63</v>
          </cell>
          <cell r="D1177" t="str">
            <v>M</v>
          </cell>
        </row>
        <row r="1178">
          <cell r="A1178">
            <v>7170100620</v>
          </cell>
          <cell r="B1178" t="str">
            <v>ASSENTAMENTO TUBO CONCRETO DN 400</v>
          </cell>
          <cell r="C1178">
            <v>52.48</v>
          </cell>
          <cell r="D1178" t="str">
            <v>M</v>
          </cell>
        </row>
        <row r="1179">
          <cell r="A1179">
            <v>7170100630</v>
          </cell>
          <cell r="B1179" t="str">
            <v>ASSENTAMENTO TUBO CONCRETO DN 500</v>
          </cell>
          <cell r="C1179">
            <v>65.57</v>
          </cell>
          <cell r="D1179" t="str">
            <v>M</v>
          </cell>
        </row>
        <row r="1180">
          <cell r="A1180">
            <v>7170100640</v>
          </cell>
          <cell r="B1180" t="str">
            <v>ASSENTAMENTO TUBO CONCRETO DN 600</v>
          </cell>
          <cell r="C1180">
            <v>77.59</v>
          </cell>
          <cell r="D1180" t="str">
            <v>M</v>
          </cell>
        </row>
        <row r="1181">
          <cell r="A1181">
            <v>7170100650</v>
          </cell>
          <cell r="B1181" t="str">
            <v>ASSENTAMENTO TUBO CONCRETO DN 700</v>
          </cell>
          <cell r="C1181">
            <v>116.6</v>
          </cell>
          <cell r="D1181" t="str">
            <v>M</v>
          </cell>
        </row>
        <row r="1182">
          <cell r="A1182">
            <v>7170100660</v>
          </cell>
          <cell r="B1182" t="str">
            <v>ASSENTAMENTO TUBO CONCRETO DN 800</v>
          </cell>
          <cell r="C1182">
            <v>162.13</v>
          </cell>
          <cell r="D1182" t="str">
            <v>M</v>
          </cell>
        </row>
        <row r="1183">
          <cell r="A1183">
            <v>7170100670</v>
          </cell>
          <cell r="B1183" t="str">
            <v>ASSENTAMENTO TUBO CONCRETO DN 900</v>
          </cell>
          <cell r="C1183">
            <v>217.96</v>
          </cell>
          <cell r="D1183" t="str">
            <v>M</v>
          </cell>
        </row>
        <row r="1184">
          <cell r="A1184">
            <v>7170100680</v>
          </cell>
          <cell r="B1184" t="str">
            <v>ASSENTAMENTO TUBO CONCRETO DN 1000</v>
          </cell>
          <cell r="C1184">
            <v>233.03</v>
          </cell>
          <cell r="D1184" t="str">
            <v>M</v>
          </cell>
        </row>
        <row r="1185">
          <cell r="A1185">
            <v>7170100690</v>
          </cell>
          <cell r="B1185" t="str">
            <v>ASSENTAMENTO TUBO CONCRETO DN 1200</v>
          </cell>
          <cell r="C1185">
            <v>260.84</v>
          </cell>
          <cell r="D1185" t="str">
            <v>M</v>
          </cell>
        </row>
        <row r="1186">
          <cell r="A1186">
            <v>7170100700</v>
          </cell>
          <cell r="B1186" t="str">
            <v>ASSENTAMENTO TUBO CONCRETO DN 1500</v>
          </cell>
          <cell r="C1186">
            <v>269.45</v>
          </cell>
          <cell r="D1186" t="str">
            <v>M</v>
          </cell>
        </row>
        <row r="1187">
          <cell r="A1187">
            <v>7170100710</v>
          </cell>
          <cell r="B1187" t="str">
            <v>ASSENT TUBO FOFO DN 80 SOBRE PILARES</v>
          </cell>
          <cell r="C1187">
            <v>14.13</v>
          </cell>
          <cell r="D1187" t="str">
            <v>M</v>
          </cell>
        </row>
        <row r="1188">
          <cell r="A1188">
            <v>7170100720</v>
          </cell>
          <cell r="B1188" t="str">
            <v>ASSENT TUBO FOFO DN 100 SOBRE PILARES</v>
          </cell>
          <cell r="C1188">
            <v>16.49</v>
          </cell>
          <cell r="D1188" t="str">
            <v>M</v>
          </cell>
        </row>
        <row r="1189">
          <cell r="A1189">
            <v>7170100730</v>
          </cell>
          <cell r="B1189" t="str">
            <v>ASSENT TUBO FOFO DN 150 SOBRE PILARES</v>
          </cell>
          <cell r="C1189">
            <v>17.66</v>
          </cell>
          <cell r="D1189" t="str">
            <v>M</v>
          </cell>
        </row>
        <row r="1190">
          <cell r="A1190">
            <v>7170100740</v>
          </cell>
          <cell r="B1190" t="str">
            <v>ASSENT TUBO FOFO DN 200 SOBRE PILARES</v>
          </cell>
          <cell r="C1190">
            <v>20.62</v>
          </cell>
          <cell r="D1190" t="str">
            <v>M</v>
          </cell>
        </row>
        <row r="1191">
          <cell r="A1191">
            <v>7170100750</v>
          </cell>
          <cell r="B1191" t="str">
            <v>ASSENT TUBO FOFO DN 250 SOBRE PILARES</v>
          </cell>
          <cell r="C1191">
            <v>22.77</v>
          </cell>
          <cell r="D1191" t="str">
            <v>M</v>
          </cell>
        </row>
        <row r="1192">
          <cell r="A1192">
            <v>7170100760</v>
          </cell>
          <cell r="B1192" t="str">
            <v>ASSENT TUBO FOFO DN 300 SOBRE PILARES</v>
          </cell>
          <cell r="C1192">
            <v>25.52</v>
          </cell>
          <cell r="D1192" t="str">
            <v>M</v>
          </cell>
        </row>
        <row r="1193">
          <cell r="A1193">
            <v>7170100770</v>
          </cell>
          <cell r="B1193" t="str">
            <v>ASSENT TUBO FOFO DN 350 SOBRE PILARES</v>
          </cell>
          <cell r="C1193">
            <v>29.45</v>
          </cell>
          <cell r="D1193" t="str">
            <v>M</v>
          </cell>
        </row>
        <row r="1194">
          <cell r="A1194">
            <v>7170100780</v>
          </cell>
          <cell r="B1194" t="str">
            <v>ASSENT TUBO FOFO DN 400 SOBRE PILARES</v>
          </cell>
          <cell r="C1194">
            <v>36.54</v>
          </cell>
          <cell r="D1194" t="str">
            <v>M</v>
          </cell>
        </row>
        <row r="1195">
          <cell r="A1195">
            <v>7179000001</v>
          </cell>
          <cell r="B1195" t="str">
            <v>FORN EXEC TRAV GRAMPEADO MURO DN 150 1-6</v>
          </cell>
          <cell r="C1195">
            <v>29055.31</v>
          </cell>
          <cell r="D1195" t="str">
            <v>UN</v>
          </cell>
        </row>
        <row r="1196">
          <cell r="A1196">
            <v>7179000002</v>
          </cell>
          <cell r="B1196" t="str">
            <v>TRAVESSIA RECALQUE TREB-A - RIO NOVO SUL</v>
          </cell>
          <cell r="C1196">
            <v>3377.41</v>
          </cell>
          <cell r="D1196" t="str">
            <v>UN</v>
          </cell>
        </row>
        <row r="1197">
          <cell r="A1197">
            <v>7179000003</v>
          </cell>
          <cell r="B1197" t="str">
            <v>TRAVESSIA RECALQUE TREB-C - RIO NOVO SUL</v>
          </cell>
          <cell r="C1197">
            <v>6359.41</v>
          </cell>
          <cell r="D1197" t="str">
            <v>UN</v>
          </cell>
        </row>
        <row r="1198">
          <cell r="A1198">
            <v>7179000004</v>
          </cell>
          <cell r="B1198" t="str">
            <v>TRAVESSIA RECALQUE TREB-E - RIO NOVO SUL</v>
          </cell>
          <cell r="C1198">
            <v>6856.41</v>
          </cell>
          <cell r="D1198" t="str">
            <v>UN</v>
          </cell>
        </row>
        <row r="1199">
          <cell r="A1199">
            <v>7179000005</v>
          </cell>
          <cell r="B1199" t="str">
            <v>TRAVESSIA RECALQUE TREB-H - RIO NOVO SUL</v>
          </cell>
          <cell r="C1199">
            <v>6856.41</v>
          </cell>
          <cell r="D1199" t="str">
            <v>UN</v>
          </cell>
        </row>
        <row r="1200">
          <cell r="A1200">
            <v>7179000006</v>
          </cell>
          <cell r="B1200" t="str">
            <v>FORN/MONT TUNNEL LINER Ø1,20M ESP 2,20MM</v>
          </cell>
          <cell r="C1200">
            <v>3642.82</v>
          </cell>
          <cell r="D1200" t="str">
            <v>M</v>
          </cell>
        </row>
        <row r="1201">
          <cell r="A1201">
            <v>7179000007</v>
          </cell>
          <cell r="B1201" t="str">
            <v>TRAVESSIA RECALQUE DN 250MM - ARGOLAS VV</v>
          </cell>
          <cell r="C1201">
            <v>15980.29</v>
          </cell>
          <cell r="D1201" t="str">
            <v>UN</v>
          </cell>
        </row>
        <row r="1202">
          <cell r="A1202">
            <v>7179000008</v>
          </cell>
          <cell r="B1202" t="str">
            <v>TRAVESSIA RECALQUE DN 100MM - ARGOLAS VV</v>
          </cell>
          <cell r="C1202">
            <v>9575.09</v>
          </cell>
          <cell r="D1202" t="str">
            <v>UN</v>
          </cell>
        </row>
        <row r="1203">
          <cell r="A1203">
            <v>7179000009</v>
          </cell>
          <cell r="B1203" t="str">
            <v>ASSENT TUBO ACO DN 1000 SOBRE PILARES</v>
          </cell>
          <cell r="C1203">
            <v>237.02</v>
          </cell>
          <cell r="D1203" t="str">
            <v>M</v>
          </cell>
        </row>
        <row r="1204">
          <cell r="A1204">
            <v>7179000010</v>
          </cell>
          <cell r="B1204" t="str">
            <v>REMANEJAMENTO DE INTERFERENCIAS</v>
          </cell>
          <cell r="C1204">
            <v>5188.2</v>
          </cell>
          <cell r="D1204" t="str">
            <v>UN</v>
          </cell>
        </row>
        <row r="1205">
          <cell r="A1205">
            <v>7180100010</v>
          </cell>
          <cell r="B1205" t="str">
            <v>PECAS EM CHAPAS/PERFIL/BARRA EM ACO</v>
          </cell>
          <cell r="C1205">
            <v>24.85</v>
          </cell>
          <cell r="D1205" t="str">
            <v>KG</v>
          </cell>
        </row>
        <row r="1206">
          <cell r="A1206">
            <v>7180100020</v>
          </cell>
          <cell r="B1206" t="str">
            <v>TUBOS E CONEXOES FLANGEADOS EM ACO</v>
          </cell>
          <cell r="C1206">
            <v>35.25</v>
          </cell>
          <cell r="D1206" t="str">
            <v>KG</v>
          </cell>
        </row>
        <row r="1207">
          <cell r="A1207">
            <v>7180100030</v>
          </cell>
          <cell r="B1207" t="str">
            <v>TUBOS E CONEXOES EM ACO SOLDADO</v>
          </cell>
          <cell r="C1207">
            <v>30.37</v>
          </cell>
          <cell r="D1207" t="str">
            <v>KG</v>
          </cell>
        </row>
        <row r="1208">
          <cell r="A1208">
            <v>7180100040</v>
          </cell>
          <cell r="B1208" t="str">
            <v>PECAS EM CHAPAS/PERFIL/BARRA EM ACO INOX</v>
          </cell>
          <cell r="C1208">
            <v>58.18</v>
          </cell>
          <cell r="D1208" t="str">
            <v>KG</v>
          </cell>
        </row>
        <row r="1209">
          <cell r="A1209">
            <v>7180100050</v>
          </cell>
          <cell r="B1209" t="str">
            <v>TUBOS E CONEXOES EM ACO INOX</v>
          </cell>
          <cell r="C1209">
            <v>90.28</v>
          </cell>
          <cell r="D1209" t="str">
            <v>KG</v>
          </cell>
        </row>
        <row r="1210">
          <cell r="A1210">
            <v>7180100060</v>
          </cell>
          <cell r="B1210" t="str">
            <v>PECAS EM ESTRUTURA PESADA EM ACO</v>
          </cell>
          <cell r="C1210">
            <v>18.22</v>
          </cell>
          <cell r="D1210" t="str">
            <v>KG</v>
          </cell>
        </row>
        <row r="1211">
          <cell r="A1211">
            <v>7180100070</v>
          </cell>
          <cell r="B1211" t="str">
            <v>CORTE SOLDA DE TUBOS ATE DN 150</v>
          </cell>
          <cell r="C1211">
            <v>74.5</v>
          </cell>
          <cell r="D1211" t="str">
            <v>UN</v>
          </cell>
        </row>
        <row r="1212">
          <cell r="A1212">
            <v>7180100080</v>
          </cell>
          <cell r="B1212" t="str">
            <v>CORTE SOLDA DE TUBOS DN 200</v>
          </cell>
          <cell r="C1212">
            <v>87.47</v>
          </cell>
          <cell r="D1212" t="str">
            <v>UN</v>
          </cell>
        </row>
        <row r="1213">
          <cell r="A1213">
            <v>7180100090</v>
          </cell>
          <cell r="B1213" t="str">
            <v>CORTE SOLDA DE TUBOS DN 250</v>
          </cell>
          <cell r="C1213">
            <v>96.91</v>
          </cell>
          <cell r="D1213" t="str">
            <v>UN</v>
          </cell>
        </row>
        <row r="1214">
          <cell r="A1214">
            <v>7180100100</v>
          </cell>
          <cell r="B1214" t="str">
            <v>CORTE SOLDA DE TUBOS DN 300</v>
          </cell>
          <cell r="C1214">
            <v>118.3</v>
          </cell>
          <cell r="D1214" t="str">
            <v>UN</v>
          </cell>
        </row>
        <row r="1215">
          <cell r="A1215">
            <v>7180100110</v>
          </cell>
          <cell r="B1215" t="str">
            <v>CORTE SOLDA DE TUBOS DN 400</v>
          </cell>
          <cell r="C1215">
            <v>140.34</v>
          </cell>
          <cell r="D1215" t="str">
            <v>UN</v>
          </cell>
        </row>
        <row r="1216">
          <cell r="A1216">
            <v>7180100120</v>
          </cell>
          <cell r="B1216" t="str">
            <v>CORTE SOLDA DE TUBOS DN 500</v>
          </cell>
          <cell r="C1216">
            <v>178.83</v>
          </cell>
          <cell r="D1216" t="str">
            <v>UN</v>
          </cell>
        </row>
        <row r="1217">
          <cell r="A1217">
            <v>7180100130</v>
          </cell>
          <cell r="B1217" t="str">
            <v>CORTE SOLDA DE TUBOS DN 600</v>
          </cell>
          <cell r="C1217">
            <v>238.11</v>
          </cell>
          <cell r="D1217" t="str">
            <v>UN</v>
          </cell>
        </row>
        <row r="1218">
          <cell r="A1218">
            <v>7180100140</v>
          </cell>
          <cell r="B1218" t="str">
            <v>CORTE SOLDA DE TUBOS DN 700</v>
          </cell>
          <cell r="C1218">
            <v>297.4</v>
          </cell>
          <cell r="D1218" t="str">
            <v>UN</v>
          </cell>
        </row>
        <row r="1219">
          <cell r="A1219">
            <v>7180200010</v>
          </cell>
          <cell r="B1219" t="str">
            <v>CONEXOES EM FERRO FUNDIDO DN ATE 400MM</v>
          </cell>
          <cell r="C1219">
            <v>19.46</v>
          </cell>
          <cell r="D1219" t="str">
            <v>KG</v>
          </cell>
        </row>
        <row r="1220">
          <cell r="A1220">
            <v>7180200020</v>
          </cell>
          <cell r="B1220" t="str">
            <v>CONEXOES EM FERRO FUNDIDO DN ACIMA 400MM</v>
          </cell>
          <cell r="C1220">
            <v>28.58</v>
          </cell>
          <cell r="D1220" t="str">
            <v>KG</v>
          </cell>
        </row>
        <row r="1221">
          <cell r="A1221">
            <v>7189800010</v>
          </cell>
          <cell r="B1221" t="str">
            <v>PECAS EM ACO TUBOS, CONEXOES, INSERTS</v>
          </cell>
          <cell r="C1221">
            <v>24.85</v>
          </cell>
          <cell r="D1221" t="str">
            <v>KG</v>
          </cell>
        </row>
        <row r="1222">
          <cell r="A1222">
            <v>7190100010</v>
          </cell>
          <cell r="B1222" t="str">
            <v>INTERLIGACAO DE REDE ATE DN 100</v>
          </cell>
          <cell r="C1222">
            <v>375.29</v>
          </cell>
          <cell r="D1222" t="str">
            <v>UN</v>
          </cell>
        </row>
        <row r="1223">
          <cell r="A1223">
            <v>7190100020</v>
          </cell>
          <cell r="B1223" t="str">
            <v>INTERLIGACAO DE REDE DN 150</v>
          </cell>
          <cell r="C1223">
            <v>1538.05</v>
          </cell>
          <cell r="D1223" t="str">
            <v>UN</v>
          </cell>
        </row>
        <row r="1224">
          <cell r="A1224">
            <v>7190100030</v>
          </cell>
          <cell r="B1224" t="str">
            <v>INTERLIGACAO DE REDE  DN 200 A DN 300</v>
          </cell>
          <cell r="C1224">
            <v>7772.38</v>
          </cell>
          <cell r="D1224" t="str">
            <v>UN</v>
          </cell>
        </row>
        <row r="1225">
          <cell r="A1225">
            <v>7190100040</v>
          </cell>
          <cell r="B1225" t="str">
            <v>INTERLIGACAO DE REDE  DN 350 A DN 500</v>
          </cell>
          <cell r="C1225">
            <v>9558.73</v>
          </cell>
          <cell r="D1225" t="str">
            <v>UN</v>
          </cell>
        </row>
        <row r="1226">
          <cell r="A1226">
            <v>7190100050</v>
          </cell>
          <cell r="B1226" t="str">
            <v>INTERLIGACAO DE REDE  DN 600 A DN 700</v>
          </cell>
          <cell r="C1226">
            <v>16934.76</v>
          </cell>
          <cell r="D1226" t="str">
            <v>UN</v>
          </cell>
        </row>
        <row r="1227">
          <cell r="A1227">
            <v>7190100060</v>
          </cell>
          <cell r="B1227" t="str">
            <v>INTERLIGACAO DE REDE  DN 800 A DN 900</v>
          </cell>
          <cell r="C1227">
            <v>26028.44</v>
          </cell>
          <cell r="D1227" t="str">
            <v>UN</v>
          </cell>
        </row>
        <row r="1228">
          <cell r="A1228">
            <v>7190100070</v>
          </cell>
          <cell r="B1228" t="str">
            <v>INTERLIGACAO DE REDE  DN 1000</v>
          </cell>
          <cell r="C1228">
            <v>33284.44</v>
          </cell>
          <cell r="D1228" t="str">
            <v>UN</v>
          </cell>
        </row>
        <row r="1229">
          <cell r="A1229">
            <v>7190100080</v>
          </cell>
          <cell r="B1229" t="str">
            <v>INTERLIGACAO DE REDE DN 75-C/ REDE CARGA</v>
          </cell>
          <cell r="C1229">
            <v>461</v>
          </cell>
          <cell r="D1229" t="str">
            <v>UN</v>
          </cell>
        </row>
        <row r="1230">
          <cell r="A1230">
            <v>7190100090</v>
          </cell>
          <cell r="B1230" t="str">
            <v>INTERLIGACAO DE REDE DN 100-C/ REDE CARG</v>
          </cell>
          <cell r="C1230">
            <v>1255.46</v>
          </cell>
          <cell r="D1230" t="str">
            <v>UN</v>
          </cell>
        </row>
        <row r="1231">
          <cell r="A1231">
            <v>7190100100</v>
          </cell>
          <cell r="B1231" t="str">
            <v>INTERLIGACAO DE REDE DN 150-C/ REDE CARG</v>
          </cell>
          <cell r="C1231">
            <v>1282.19</v>
          </cell>
          <cell r="D1231" t="str">
            <v>UN</v>
          </cell>
        </row>
        <row r="1232">
          <cell r="A1232">
            <v>7190100110</v>
          </cell>
          <cell r="B1232" t="str">
            <v>INTERLIGACAO DE REDE DN 200-C/ REDE CARG</v>
          </cell>
          <cell r="C1232">
            <v>1862.09</v>
          </cell>
          <cell r="D1232" t="str">
            <v>UN</v>
          </cell>
        </row>
        <row r="1233">
          <cell r="A1233">
            <v>7190100120</v>
          </cell>
          <cell r="B1233" t="str">
            <v>INTERLIGACAO DE REDE DN 250-C/ REDE CARG</v>
          </cell>
          <cell r="C1233">
            <v>1927.82</v>
          </cell>
          <cell r="D1233" t="str">
            <v>UN</v>
          </cell>
        </row>
        <row r="1234">
          <cell r="A1234">
            <v>7190100130</v>
          </cell>
          <cell r="B1234" t="str">
            <v>INTERLIGACAO DE REDE DN 300-C/ REDE CARG</v>
          </cell>
          <cell r="C1234">
            <v>2292.35</v>
          </cell>
          <cell r="D1234" t="str">
            <v>UN</v>
          </cell>
        </row>
        <row r="1235">
          <cell r="A1235">
            <v>7190100140</v>
          </cell>
          <cell r="B1235" t="str">
            <v>INTERLIGACAO DE REDE DN 350-C/ REDE CARG</v>
          </cell>
          <cell r="C1235">
            <v>2298.93</v>
          </cell>
          <cell r="D1235" t="str">
            <v>UN</v>
          </cell>
        </row>
        <row r="1236">
          <cell r="A1236">
            <v>7190100150</v>
          </cell>
          <cell r="B1236" t="str">
            <v>INTERLIGACAO DE REDE DN 400-C/ REDE CARG</v>
          </cell>
          <cell r="C1236">
            <v>3044.67</v>
          </cell>
          <cell r="D1236" t="str">
            <v>UN</v>
          </cell>
        </row>
        <row r="1237">
          <cell r="A1237">
            <v>7190100160</v>
          </cell>
          <cell r="B1237" t="str">
            <v>NI LIBERADO PARA USO</v>
          </cell>
          <cell r="C1237">
            <v>0</v>
          </cell>
          <cell r="D1237" t="str">
            <v>UN</v>
          </cell>
        </row>
        <row r="1238">
          <cell r="A1238">
            <v>7190100170</v>
          </cell>
          <cell r="B1238" t="str">
            <v>NI LIBERADO PARA USO</v>
          </cell>
          <cell r="C1238">
            <v>0</v>
          </cell>
          <cell r="D1238" t="str">
            <v>UN</v>
          </cell>
        </row>
        <row r="1239">
          <cell r="A1239">
            <v>7190100180</v>
          </cell>
          <cell r="B1239" t="str">
            <v>NI LIBERADO PARA USO</v>
          </cell>
          <cell r="C1239">
            <v>0</v>
          </cell>
          <cell r="D1239" t="str">
            <v>UN</v>
          </cell>
        </row>
        <row r="1240">
          <cell r="A1240">
            <v>7199000001</v>
          </cell>
          <cell r="B1240" t="str">
            <v>INTERLIG CX ABRIGO TRANSMISSSOR PRESSAO</v>
          </cell>
          <cell r="C1240">
            <v>462.24</v>
          </cell>
          <cell r="D1240" t="str">
            <v>UN</v>
          </cell>
        </row>
        <row r="1241">
          <cell r="A1241">
            <v>7199000002</v>
          </cell>
          <cell r="B1241" t="str">
            <v>INTERLIG CX ABRIGO MACROMEDIDOR OU VRP</v>
          </cell>
          <cell r="C1241">
            <v>382.97</v>
          </cell>
          <cell r="D1241" t="str">
            <v>UN</v>
          </cell>
        </row>
        <row r="1242">
          <cell r="A1242">
            <v>7199000003</v>
          </cell>
          <cell r="B1242" t="str">
            <v>INTERLIGACAO DE REDE DN 150 ESGOTO</v>
          </cell>
          <cell r="C1242">
            <v>347.43</v>
          </cell>
          <cell r="D1242" t="str">
            <v>UN</v>
          </cell>
        </row>
        <row r="1243">
          <cell r="A1243">
            <v>7200100010</v>
          </cell>
          <cell r="B1243" t="str">
            <v>LIG PRED ESG LONGA C/MAT S/PAV H0,6A1,0M</v>
          </cell>
          <cell r="C1243">
            <v>555.11</v>
          </cell>
          <cell r="D1243" t="str">
            <v>UN</v>
          </cell>
        </row>
        <row r="1244">
          <cell r="A1244">
            <v>7200100020</v>
          </cell>
          <cell r="B1244" t="str">
            <v>LIG PRED ESG LONGA C/MAT PARAL H0,6A1,0M</v>
          </cell>
          <cell r="C1244">
            <v>826.32</v>
          </cell>
          <cell r="D1244" t="str">
            <v>UN</v>
          </cell>
        </row>
        <row r="1245">
          <cell r="A1245">
            <v>7200100030</v>
          </cell>
          <cell r="B1245" t="str">
            <v>LIG PRED ESG LONGA C/MAT BLOCO H0,6A1,0M</v>
          </cell>
          <cell r="C1245">
            <v>821.5</v>
          </cell>
          <cell r="D1245" t="str">
            <v>UN</v>
          </cell>
        </row>
        <row r="1246">
          <cell r="A1246">
            <v>7200100040</v>
          </cell>
          <cell r="B1246" t="str">
            <v>LIG PRED ESG LONGA C/MAT ASFAL H0,6A1,0M</v>
          </cell>
          <cell r="C1246">
            <v>856.25</v>
          </cell>
          <cell r="D1246" t="str">
            <v>UN</v>
          </cell>
        </row>
        <row r="1247">
          <cell r="A1247">
            <v>7200100050</v>
          </cell>
          <cell r="B1247" t="str">
            <v>LIG PRED ESG CURTA C/MAT S/PAV H0,6A1,0M</v>
          </cell>
          <cell r="C1247">
            <v>434.94</v>
          </cell>
          <cell r="D1247" t="str">
            <v>UN</v>
          </cell>
        </row>
        <row r="1248">
          <cell r="A1248">
            <v>7200100060</v>
          </cell>
          <cell r="B1248" t="str">
            <v>LIG PRED ESG CURTA C/MAT PARAL H0,6A1,0M</v>
          </cell>
          <cell r="C1248">
            <v>597.65</v>
          </cell>
          <cell r="D1248" t="str">
            <v>UN</v>
          </cell>
        </row>
        <row r="1249">
          <cell r="A1249">
            <v>7200100070</v>
          </cell>
          <cell r="B1249" t="str">
            <v>LIG PRED ESG CURTA C/MAT BLOCO H0,6A1,0M</v>
          </cell>
          <cell r="C1249">
            <v>581.3</v>
          </cell>
          <cell r="D1249" t="str">
            <v>UN</v>
          </cell>
        </row>
        <row r="1250">
          <cell r="A1250">
            <v>7200100080</v>
          </cell>
          <cell r="B1250" t="str">
            <v>LIG PRED ESG CURTA C/MAT ASFAL H0,6A1,0M</v>
          </cell>
          <cell r="C1250">
            <v>612.63</v>
          </cell>
          <cell r="D1250" t="str">
            <v>UN</v>
          </cell>
        </row>
        <row r="1251">
          <cell r="A1251">
            <v>7200100090</v>
          </cell>
          <cell r="B1251" t="str">
            <v>LIG PRED AGUA DN 20, C/ COLAR, S/PAV</v>
          </cell>
          <cell r="C1251">
            <v>193.38</v>
          </cell>
          <cell r="D1251" t="str">
            <v>UN</v>
          </cell>
        </row>
        <row r="1252">
          <cell r="A1252">
            <v>7200100100</v>
          </cell>
          <cell r="B1252" t="str">
            <v>LIG PRED AGUA DN 20, C/ COLAR, ASFALTO</v>
          </cell>
          <cell r="C1252">
            <v>486.91</v>
          </cell>
          <cell r="D1252" t="str">
            <v>UN</v>
          </cell>
        </row>
        <row r="1253">
          <cell r="A1253">
            <v>7200100110</v>
          </cell>
          <cell r="B1253" t="str">
            <v>LIG PRED AGUA DN 20, C/ COLAR, PARALELO</v>
          </cell>
          <cell r="C1253">
            <v>362.14</v>
          </cell>
          <cell r="D1253" t="str">
            <v>UN</v>
          </cell>
        </row>
        <row r="1254">
          <cell r="A1254">
            <v>7200100120</v>
          </cell>
          <cell r="B1254" t="str">
            <v>LIG PRED AGUA DN 20, C/ COLAR, BLOCO</v>
          </cell>
          <cell r="C1254">
            <v>336.68</v>
          </cell>
          <cell r="D1254" t="str">
            <v>UN</v>
          </cell>
        </row>
        <row r="1255">
          <cell r="A1255">
            <v>7200100130</v>
          </cell>
          <cell r="B1255" t="str">
            <v>LIG PRED AGUA DN 20, C/ TE, S/PAVIMENTO</v>
          </cell>
          <cell r="C1255">
            <v>214.69</v>
          </cell>
          <cell r="D1255" t="str">
            <v>UN</v>
          </cell>
        </row>
        <row r="1256">
          <cell r="A1256">
            <v>7200100140</v>
          </cell>
          <cell r="B1256" t="str">
            <v>LIG PRED AGUA DN 20, C/ TE, ASFALTO</v>
          </cell>
          <cell r="C1256">
            <v>508.22</v>
          </cell>
          <cell r="D1256" t="str">
            <v>UN</v>
          </cell>
        </row>
        <row r="1257">
          <cell r="A1257">
            <v>7200100150</v>
          </cell>
          <cell r="B1257" t="str">
            <v>LIG PRED AGUA DN 20, C/ TE, PARALELO</v>
          </cell>
          <cell r="C1257">
            <v>383.45</v>
          </cell>
          <cell r="D1257" t="str">
            <v>UN</v>
          </cell>
        </row>
        <row r="1258">
          <cell r="A1258">
            <v>7200100160</v>
          </cell>
          <cell r="B1258" t="str">
            <v>LIG PRED AGUA DN 20, C/ TE, BLOCO</v>
          </cell>
          <cell r="C1258">
            <v>357.99</v>
          </cell>
          <cell r="D1258" t="str">
            <v>UN</v>
          </cell>
        </row>
        <row r="1259">
          <cell r="A1259">
            <v>7200100170</v>
          </cell>
          <cell r="B1259" t="str">
            <v>PADRAO 1A-CAIXA TERMOPLASTICA HIDROM ¾"</v>
          </cell>
          <cell r="C1259">
            <v>242.83</v>
          </cell>
          <cell r="D1259" t="str">
            <v>UN</v>
          </cell>
        </row>
        <row r="1260">
          <cell r="A1260">
            <v>7200100180</v>
          </cell>
          <cell r="B1260" t="str">
            <v>PADRAO 1B-CAIXA TERMOPLASTICA HIDROM ¾"</v>
          </cell>
          <cell r="C1260">
            <v>321.04</v>
          </cell>
          <cell r="D1260" t="str">
            <v>UN</v>
          </cell>
        </row>
        <row r="1261">
          <cell r="A1261">
            <v>7200100190</v>
          </cell>
          <cell r="B1261" t="str">
            <v>PADRAO 1C-CAVALETE PVC HIDROMETRO ¾"</v>
          </cell>
          <cell r="C1261">
            <v>207.45</v>
          </cell>
          <cell r="D1261" t="str">
            <v>UN</v>
          </cell>
        </row>
        <row r="1262">
          <cell r="A1262">
            <v>7200100200</v>
          </cell>
          <cell r="B1262" t="str">
            <v>PADRAO 1D-CAIXA ENTERRADA HIDROMETRO ¾"</v>
          </cell>
          <cell r="C1262">
            <v>649.72</v>
          </cell>
          <cell r="D1262" t="str">
            <v>UN</v>
          </cell>
        </row>
        <row r="1263">
          <cell r="A1263">
            <v>7200100210</v>
          </cell>
          <cell r="B1263" t="str">
            <v>PADRAO 2-CAIXA ENTERRADA HIDROMETRO 1"</v>
          </cell>
          <cell r="C1263">
            <v>722.24</v>
          </cell>
          <cell r="D1263" t="str">
            <v>UN</v>
          </cell>
        </row>
        <row r="1264">
          <cell r="A1264">
            <v>7200100220</v>
          </cell>
          <cell r="B1264" t="str">
            <v>PADRAO 3-CAIXA ENTERRADA HIDROM 1.1/2"</v>
          </cell>
          <cell r="C1264">
            <v>834.93</v>
          </cell>
          <cell r="D1264" t="str">
            <v>UN</v>
          </cell>
        </row>
        <row r="1265">
          <cell r="A1265">
            <v>7200100230</v>
          </cell>
          <cell r="B1265" t="str">
            <v>PADRAO 4-CAIXA ENTERRADA HIDROMETRO 2"</v>
          </cell>
          <cell r="C1265">
            <v>1466.08</v>
          </cell>
          <cell r="D1265" t="str">
            <v>UN</v>
          </cell>
        </row>
        <row r="1266">
          <cell r="A1266">
            <v>7200100240</v>
          </cell>
          <cell r="B1266" t="str">
            <v>PADRAO 5-CAIXA ENTERRADA HIDROMETRO 3"</v>
          </cell>
          <cell r="C1266">
            <v>5620.47</v>
          </cell>
          <cell r="D1266" t="str">
            <v>UN</v>
          </cell>
        </row>
        <row r="1267">
          <cell r="A1267">
            <v>7200100250</v>
          </cell>
          <cell r="B1267" t="str">
            <v>PADRAO 6-CAIXA ENTERRADA HIDROMETRO 4"</v>
          </cell>
          <cell r="C1267">
            <v>7369.71</v>
          </cell>
          <cell r="D1267" t="str">
            <v>UN</v>
          </cell>
        </row>
        <row r="1268">
          <cell r="A1268">
            <v>7200100260</v>
          </cell>
          <cell r="B1268" t="str">
            <v>INSTALACAO DE HIDROMETRO COM DN  ¾"</v>
          </cell>
          <cell r="C1268">
            <v>67.73</v>
          </cell>
          <cell r="D1268" t="str">
            <v>UN</v>
          </cell>
        </row>
        <row r="1269">
          <cell r="A1269">
            <v>7200100270</v>
          </cell>
          <cell r="B1269" t="str">
            <v>INSTALACAO DE HIDROMETRO COM DN  1"</v>
          </cell>
          <cell r="C1269">
            <v>120.56</v>
          </cell>
          <cell r="D1269" t="str">
            <v>UN</v>
          </cell>
        </row>
        <row r="1270">
          <cell r="A1270">
            <v>7200100280</v>
          </cell>
          <cell r="B1270" t="str">
            <v>INSTALACAO DE HIDROMETRO COM DN  1.1/2"</v>
          </cell>
          <cell r="C1270">
            <v>181.77</v>
          </cell>
          <cell r="D1270" t="str">
            <v>UN</v>
          </cell>
        </row>
        <row r="1271">
          <cell r="A1271">
            <v>7200100290</v>
          </cell>
          <cell r="B1271" t="str">
            <v>INSTALACAO DE HIDROMETRO COM DN  2" A 4"</v>
          </cell>
          <cell r="C1271">
            <v>360.64</v>
          </cell>
          <cell r="D1271" t="str">
            <v>UN</v>
          </cell>
        </row>
        <row r="1272">
          <cell r="A1272">
            <v>7200100300</v>
          </cell>
          <cell r="B1272" t="str">
            <v>LOCALIZACAO DO RAMAL PREDIAL</v>
          </cell>
          <cell r="C1272">
            <v>88.88</v>
          </cell>
          <cell r="D1272" t="str">
            <v>UN</v>
          </cell>
        </row>
        <row r="1273">
          <cell r="A1273">
            <v>7200100310</v>
          </cell>
          <cell r="B1273" t="str">
            <v>REPARO DA BASE DO PADRAO TIPO CAVALETE</v>
          </cell>
          <cell r="C1273">
            <v>62.36</v>
          </cell>
          <cell r="D1273" t="str">
            <v>UN</v>
          </cell>
        </row>
        <row r="1274">
          <cell r="A1274">
            <v>7200100320</v>
          </cell>
          <cell r="B1274" t="str">
            <v>REPARO CAIXA ENTER TERMOPLASTICA CALCADA</v>
          </cell>
          <cell r="C1274">
            <v>111.59</v>
          </cell>
          <cell r="D1274" t="str">
            <v>UN</v>
          </cell>
        </row>
        <row r="1275">
          <cell r="A1275">
            <v>7200100330</v>
          </cell>
          <cell r="B1275" t="str">
            <v>REPARO DE CAIXA TERMOPLASTICA DE PAREDE</v>
          </cell>
          <cell r="C1275">
            <v>89.38</v>
          </cell>
          <cell r="D1275" t="str">
            <v>UN</v>
          </cell>
        </row>
        <row r="1276">
          <cell r="A1276">
            <v>7200100340</v>
          </cell>
          <cell r="B1276" t="str">
            <v>CAIXA LIGACAO PREDIAL EM ANEL CONCRETO</v>
          </cell>
          <cell r="C1276">
            <v>127.47</v>
          </cell>
          <cell r="D1276" t="str">
            <v>UN</v>
          </cell>
        </row>
        <row r="1277">
          <cell r="A1277">
            <v>7200100350</v>
          </cell>
          <cell r="B1277" t="str">
            <v>TAMPA CAIXA DE LIGACAO PREDIAL ESGOTO</v>
          </cell>
          <cell r="C1277">
            <v>99.67</v>
          </cell>
          <cell r="D1277" t="str">
            <v>UN</v>
          </cell>
        </row>
        <row r="1278">
          <cell r="A1278">
            <v>7200100360</v>
          </cell>
          <cell r="B1278" t="str">
            <v>CAIXA LIGACAO ANEL CONCRETO-BEIRA RIO</v>
          </cell>
          <cell r="C1278">
            <v>345.29</v>
          </cell>
          <cell r="D1278" t="str">
            <v>UN</v>
          </cell>
        </row>
        <row r="1279">
          <cell r="A1279">
            <v>7200100370</v>
          </cell>
          <cell r="B1279" t="str">
            <v>REDE CONDOM PVC NBR7362 100-BEIRA RIO</v>
          </cell>
          <cell r="C1279">
            <v>118.57</v>
          </cell>
          <cell r="D1279" t="str">
            <v>M</v>
          </cell>
        </row>
        <row r="1280">
          <cell r="A1280">
            <v>7200100375</v>
          </cell>
          <cell r="B1280" t="str">
            <v>REDE CONDOM FOFO NBR15420 100-BEIRA RIO</v>
          </cell>
          <cell r="C1280">
            <v>252.9</v>
          </cell>
          <cell r="D1280" t="str">
            <v>M</v>
          </cell>
        </row>
        <row r="1281">
          <cell r="A1281">
            <v>7200100380</v>
          </cell>
          <cell r="B1281" t="str">
            <v>LIGACAO INTRA-DOMICILIAR NA CALCADA</v>
          </cell>
          <cell r="C1281">
            <v>743.33</v>
          </cell>
          <cell r="D1281" t="str">
            <v>UN</v>
          </cell>
        </row>
        <row r="1282">
          <cell r="A1282">
            <v>7200100390</v>
          </cell>
          <cell r="B1282" t="str">
            <v>LIGACAO INTRA-DOMICILIAR-INST. EXISTENTE</v>
          </cell>
          <cell r="C1282">
            <v>1010.24</v>
          </cell>
          <cell r="D1282" t="str">
            <v>UN</v>
          </cell>
        </row>
        <row r="1283">
          <cell r="A1283">
            <v>7200100400</v>
          </cell>
          <cell r="B1283" t="str">
            <v>LIGACAO INTRA-DOMICILIAR PADRAO ATE 6M</v>
          </cell>
          <cell r="C1283">
            <v>1372.58</v>
          </cell>
          <cell r="D1283" t="str">
            <v>UN</v>
          </cell>
        </row>
        <row r="1284">
          <cell r="A1284">
            <v>7200100410</v>
          </cell>
          <cell r="B1284" t="str">
            <v>LIGACAO INTRA-DOMIC PAD DIST&gt;6 E &lt;=12M</v>
          </cell>
          <cell r="C1284">
            <v>1911.78</v>
          </cell>
          <cell r="D1284" t="str">
            <v>UN</v>
          </cell>
        </row>
        <row r="1285">
          <cell r="A1285">
            <v>7200100420</v>
          </cell>
          <cell r="B1285" t="str">
            <v>LIGACAO INTRA-DOMIC PAD DIST&gt;12 E &lt;=18M</v>
          </cell>
          <cell r="C1285">
            <v>2453.52</v>
          </cell>
          <cell r="D1285" t="str">
            <v>UN</v>
          </cell>
        </row>
        <row r="1286">
          <cell r="A1286">
            <v>7200100430</v>
          </cell>
          <cell r="B1286" t="str">
            <v>LIG INTRA-DOMICILIAR CALÇADA(INTERIOR)</v>
          </cell>
          <cell r="C1286">
            <v>434.21</v>
          </cell>
          <cell r="D1286" t="str">
            <v>UN</v>
          </cell>
        </row>
        <row r="1287">
          <cell r="A1287">
            <v>7200100440</v>
          </cell>
          <cell r="B1287" t="str">
            <v>LIG INTRA-DOMICILIAR-INST EXIST(INTERIOR</v>
          </cell>
          <cell r="C1287">
            <v>859.52</v>
          </cell>
          <cell r="D1287" t="str">
            <v>UN</v>
          </cell>
        </row>
        <row r="1288">
          <cell r="A1288">
            <v>7200100450</v>
          </cell>
          <cell r="B1288" t="str">
            <v>LIG INTRA-DOMIC PADRAO ATÉ 6M (INTERIOR)</v>
          </cell>
          <cell r="C1288">
            <v>1016.51</v>
          </cell>
          <cell r="D1288" t="str">
            <v>UN</v>
          </cell>
        </row>
        <row r="1289">
          <cell r="A1289">
            <v>7200100460</v>
          </cell>
          <cell r="B1289" t="str">
            <v>LIG INTRA-DOMIC PAD DIST&gt;6E&lt;=12M(INTERIO</v>
          </cell>
          <cell r="C1289">
            <v>1361.19</v>
          </cell>
          <cell r="D1289" t="str">
            <v>UN</v>
          </cell>
        </row>
        <row r="1290">
          <cell r="A1290">
            <v>7200100470</v>
          </cell>
          <cell r="B1290" t="str">
            <v>LIG INTRA-DOMIC PAD DIST&gt;12E&lt;=18M(INTERI</v>
          </cell>
          <cell r="C1290">
            <v>1872.72</v>
          </cell>
          <cell r="D1290" t="str">
            <v>UN</v>
          </cell>
        </row>
        <row r="1291">
          <cell r="A1291">
            <v>7200100480</v>
          </cell>
          <cell r="B1291" t="str">
            <v>LIG ESG DENTRO PI NA REDE E CAP DRENAGEM</v>
          </cell>
          <cell r="C1291">
            <v>88.68</v>
          </cell>
          <cell r="D1291" t="str">
            <v>UN</v>
          </cell>
        </row>
        <row r="1292">
          <cell r="A1292">
            <v>7200100490</v>
          </cell>
          <cell r="B1292" t="str">
            <v>PESQ RAMAL PREDIAL P/ NOVA LIGACAO ESGOT</v>
          </cell>
          <cell r="C1292">
            <v>76.61</v>
          </cell>
          <cell r="D1292" t="str">
            <v>UN</v>
          </cell>
        </row>
        <row r="1293">
          <cell r="A1293">
            <v>7200100500</v>
          </cell>
          <cell r="B1293" t="str">
            <v>DISPONIVEL PARA USO</v>
          </cell>
          <cell r="C1293">
            <v>63.82</v>
          </cell>
          <cell r="D1293" t="str">
            <v>UN</v>
          </cell>
        </row>
        <row r="1294">
          <cell r="A1294">
            <v>7200500010</v>
          </cell>
          <cell r="B1294" t="str">
            <v>LIG PRED AGUA DN 20, C/ COLAR, S/PAV-CV</v>
          </cell>
          <cell r="C1294">
            <v>335.3</v>
          </cell>
          <cell r="D1294" t="str">
            <v>UN</v>
          </cell>
        </row>
        <row r="1295">
          <cell r="A1295">
            <v>7200500020</v>
          </cell>
          <cell r="B1295" t="str">
            <v>LIG PRED AGUA DN 20, C/COLAR, ASFALTO-CV</v>
          </cell>
          <cell r="C1295">
            <v>628.83</v>
          </cell>
          <cell r="D1295" t="str">
            <v>UN</v>
          </cell>
        </row>
        <row r="1296">
          <cell r="A1296">
            <v>7200500030</v>
          </cell>
          <cell r="B1296" t="str">
            <v>LIG PRED AGUA DN 20, C/COLAR, PAR/BLO-CV</v>
          </cell>
          <cell r="C1296">
            <v>478.6</v>
          </cell>
          <cell r="D1296" t="str">
            <v>UN</v>
          </cell>
        </row>
        <row r="1297">
          <cell r="A1297">
            <v>7200500040</v>
          </cell>
          <cell r="B1297" t="str">
            <v>LIG PREDIAL AGUA DN 20, C/ TE, S/PAV-CV</v>
          </cell>
          <cell r="C1297">
            <v>345.75</v>
          </cell>
          <cell r="D1297" t="str">
            <v>UN</v>
          </cell>
        </row>
        <row r="1298">
          <cell r="A1298">
            <v>7200500050</v>
          </cell>
          <cell r="B1298" t="str">
            <v>LIG PREDIAL AGUA DN 20, C/TE, PAR/BLO-CV</v>
          </cell>
          <cell r="C1298">
            <v>572.3</v>
          </cell>
          <cell r="D1298" t="str">
            <v>UN</v>
          </cell>
        </row>
        <row r="1299">
          <cell r="A1299">
            <v>7200500060</v>
          </cell>
          <cell r="B1299" t="str">
            <v>LIG PREDIAL AGUA DN 20, C/ TE, ASFAL-CV</v>
          </cell>
          <cell r="C1299">
            <v>600.31</v>
          </cell>
          <cell r="D1299" t="str">
            <v>UN</v>
          </cell>
        </row>
        <row r="1300">
          <cell r="A1300">
            <v>7200500070</v>
          </cell>
          <cell r="B1300" t="str">
            <v>LIG PREDIAL AGUA DN 1",C/ TE, S/PAV - CV</v>
          </cell>
          <cell r="C1300">
            <v>476.29</v>
          </cell>
          <cell r="D1300" t="str">
            <v>UN</v>
          </cell>
        </row>
        <row r="1301">
          <cell r="A1301">
            <v>7200500080</v>
          </cell>
          <cell r="B1301" t="str">
            <v>LIG PREDIAL AGUA DN 1",C/ TE, ASFAL - CV</v>
          </cell>
          <cell r="C1301">
            <v>730.85</v>
          </cell>
          <cell r="D1301" t="str">
            <v>UN</v>
          </cell>
        </row>
        <row r="1302">
          <cell r="A1302">
            <v>7200500090</v>
          </cell>
          <cell r="B1302" t="str">
            <v>LIG PREDIAL AGUA DN 1",C/ TE, PAR/BLO-CV</v>
          </cell>
          <cell r="C1302">
            <v>619.59</v>
          </cell>
          <cell r="D1302" t="str">
            <v>UN</v>
          </cell>
        </row>
        <row r="1303">
          <cell r="A1303">
            <v>7200500100</v>
          </cell>
          <cell r="B1303" t="str">
            <v>PADRAO 1A-CAIXA TERM HIDROM ¾" - CV</v>
          </cell>
          <cell r="C1303">
            <v>242.83</v>
          </cell>
          <cell r="D1303" t="str">
            <v>UN</v>
          </cell>
        </row>
        <row r="1304">
          <cell r="A1304">
            <v>7200500110</v>
          </cell>
          <cell r="B1304" t="str">
            <v>PADRAO 1B-CAIXA TERM HIDROM ¾"  - CV</v>
          </cell>
          <cell r="C1304">
            <v>321.04</v>
          </cell>
          <cell r="D1304" t="str">
            <v>UN</v>
          </cell>
        </row>
        <row r="1305">
          <cell r="A1305">
            <v>7200500120</v>
          </cell>
          <cell r="B1305" t="str">
            <v>PADRAO 1C-CAVALETE PVC HIDROM ¾" - CV</v>
          </cell>
          <cell r="C1305">
            <v>207.45</v>
          </cell>
          <cell r="D1305" t="str">
            <v>UN</v>
          </cell>
        </row>
        <row r="1306">
          <cell r="A1306">
            <v>7200500130</v>
          </cell>
          <cell r="B1306" t="str">
            <v>PADRAO 1D-CAIXA ENTERRADA HIDROM ¾" - CV</v>
          </cell>
          <cell r="C1306">
            <v>649.72</v>
          </cell>
          <cell r="D1306" t="str">
            <v>UN</v>
          </cell>
        </row>
        <row r="1307">
          <cell r="A1307">
            <v>7200500140</v>
          </cell>
          <cell r="B1307" t="str">
            <v>PADRAO 2-CAIXA ENTERRADA HIDROM 1" - CV</v>
          </cell>
          <cell r="C1307">
            <v>722.24</v>
          </cell>
          <cell r="D1307" t="str">
            <v>UN</v>
          </cell>
        </row>
        <row r="1308">
          <cell r="A1308">
            <v>7200500150</v>
          </cell>
          <cell r="B1308" t="str">
            <v>PADRAO 3-CAIXA ENTERRADA HIDR 1.1/2" -CV</v>
          </cell>
          <cell r="C1308">
            <v>834.93</v>
          </cell>
          <cell r="D1308" t="str">
            <v>UN</v>
          </cell>
        </row>
        <row r="1309">
          <cell r="A1309">
            <v>7200500160</v>
          </cell>
          <cell r="B1309" t="str">
            <v>PADRAO 4-CAIXA ENTERRADA HIDROM 2" - CV</v>
          </cell>
          <cell r="C1309">
            <v>1466.08</v>
          </cell>
          <cell r="D1309" t="str">
            <v>UN</v>
          </cell>
        </row>
        <row r="1310">
          <cell r="A1310">
            <v>7200500170</v>
          </cell>
          <cell r="B1310" t="str">
            <v>PADRAO 5-CAIXA ENTERRADA HIDROM 3" - CV</v>
          </cell>
          <cell r="C1310">
            <v>5620.47</v>
          </cell>
          <cell r="D1310" t="str">
            <v>UN</v>
          </cell>
        </row>
        <row r="1311">
          <cell r="A1311">
            <v>7200500180</v>
          </cell>
          <cell r="B1311" t="str">
            <v>PADRAO 6-CAIXA ENTERRADA HIDROM 4" - CV</v>
          </cell>
          <cell r="C1311">
            <v>7369.71</v>
          </cell>
          <cell r="D1311" t="str">
            <v>UN</v>
          </cell>
        </row>
        <row r="1312">
          <cell r="A1312">
            <v>7200500190</v>
          </cell>
          <cell r="B1312" t="str">
            <v>INSTALACAO DE HIDROMETRO COM DN  ¾"-CV</v>
          </cell>
          <cell r="C1312">
            <v>67.73</v>
          </cell>
          <cell r="D1312" t="str">
            <v>UN</v>
          </cell>
        </row>
        <row r="1313">
          <cell r="A1313">
            <v>7200500200</v>
          </cell>
          <cell r="B1313" t="str">
            <v>INSTALACAO DE HIDROMETRO COM DN  1"-CV</v>
          </cell>
          <cell r="C1313">
            <v>120.56</v>
          </cell>
          <cell r="D1313" t="str">
            <v>UN</v>
          </cell>
        </row>
        <row r="1314">
          <cell r="A1314">
            <v>7200500210</v>
          </cell>
          <cell r="B1314" t="str">
            <v>INSTALACAO DE HIDROM COM DN  1.1/2"-CV</v>
          </cell>
          <cell r="C1314">
            <v>181.77</v>
          </cell>
          <cell r="D1314" t="str">
            <v>UN</v>
          </cell>
        </row>
        <row r="1315">
          <cell r="A1315">
            <v>7200500220</v>
          </cell>
          <cell r="B1315" t="str">
            <v>INSTALACAO DE HIDROM COM DN  2" A 4"-CV</v>
          </cell>
          <cell r="C1315">
            <v>360.64</v>
          </cell>
          <cell r="D1315" t="str">
            <v>UN</v>
          </cell>
        </row>
        <row r="1316">
          <cell r="A1316">
            <v>7200500230</v>
          </cell>
          <cell r="B1316" t="str">
            <v>MUD DERIV C/ TE SERV E SUPRESSAO, S/ PAV</v>
          </cell>
          <cell r="C1316">
            <v>528.8</v>
          </cell>
          <cell r="D1316" t="str">
            <v>UN</v>
          </cell>
        </row>
        <row r="1317">
          <cell r="A1317">
            <v>7200500240</v>
          </cell>
          <cell r="B1317" t="str">
            <v>MUD DERIV C/ TE SERV E SUPRESSAO, ASFALT</v>
          </cell>
          <cell r="C1317">
            <v>696.77</v>
          </cell>
          <cell r="D1317" t="str">
            <v>UN</v>
          </cell>
        </row>
        <row r="1318">
          <cell r="A1318">
            <v>7200500250</v>
          </cell>
          <cell r="B1318" t="str">
            <v>MUD DERIV C/TE SERV E SUPRESSAO, PAR/BLO</v>
          </cell>
          <cell r="C1318">
            <v>668.76</v>
          </cell>
          <cell r="D1318" t="str">
            <v>UN</v>
          </cell>
        </row>
        <row r="1319">
          <cell r="A1319">
            <v>7200500260</v>
          </cell>
          <cell r="B1319" t="str">
            <v>ADEQUACAO DE PADRAO 3/4"</v>
          </cell>
          <cell r="C1319">
            <v>36.84</v>
          </cell>
          <cell r="D1319" t="str">
            <v>UN</v>
          </cell>
        </row>
        <row r="1320">
          <cell r="A1320">
            <v>7200500270</v>
          </cell>
          <cell r="B1320" t="str">
            <v>LIG PREDIAL AGUA DN 20-MND NAO DESTRUTIV</v>
          </cell>
          <cell r="C1320">
            <v>820.12</v>
          </cell>
          <cell r="D1320" t="str">
            <v>UN</v>
          </cell>
        </row>
        <row r="1321">
          <cell r="A1321">
            <v>7200600010</v>
          </cell>
          <cell r="B1321" t="str">
            <v>LIGACAO PREDIAL ESGOTO C/ MAT S/PAV - CV</v>
          </cell>
          <cell r="C1321">
            <v>775.7</v>
          </cell>
          <cell r="D1321" t="str">
            <v>UN</v>
          </cell>
        </row>
        <row r="1322">
          <cell r="A1322">
            <v>7200600020</v>
          </cell>
          <cell r="B1322" t="str">
            <v>LIGACAO PREDIAL ESG C/ MAT C/ PAR/BLO-CV</v>
          </cell>
          <cell r="C1322">
            <v>986.36</v>
          </cell>
          <cell r="D1322" t="str">
            <v>UN</v>
          </cell>
        </row>
        <row r="1323">
          <cell r="A1323">
            <v>7200600030</v>
          </cell>
          <cell r="B1323" t="str">
            <v>LIGACAO PREDIAL ESG C/ MAT C/ ASFAL - CV</v>
          </cell>
          <cell r="C1323">
            <v>1090.14</v>
          </cell>
          <cell r="D1323" t="str">
            <v>UN</v>
          </cell>
        </row>
        <row r="1324">
          <cell r="A1324">
            <v>7200600040</v>
          </cell>
          <cell r="B1324" t="str">
            <v>CAIXA LIG PREDIAL EM ANEL CONCRETO - CV</v>
          </cell>
          <cell r="C1324">
            <v>157.65</v>
          </cell>
          <cell r="D1324" t="str">
            <v>UN</v>
          </cell>
        </row>
        <row r="1325">
          <cell r="A1325">
            <v>7200600050</v>
          </cell>
          <cell r="B1325" t="str">
            <v>FORN INST DE TAMPA LIG PREDIAL ESGOTO-CV</v>
          </cell>
          <cell r="C1325">
            <v>114.6</v>
          </cell>
          <cell r="D1325" t="str">
            <v>UN</v>
          </cell>
        </row>
        <row r="1326">
          <cell r="A1326">
            <v>7200600060</v>
          </cell>
          <cell r="B1326" t="str">
            <v>PESQ RAMAL PREDIAL INTERL PI C CAIXA-CV</v>
          </cell>
          <cell r="C1326">
            <v>286.55</v>
          </cell>
          <cell r="D1326" t="str">
            <v>UN</v>
          </cell>
        </row>
        <row r="1327">
          <cell r="A1327">
            <v>7200600070</v>
          </cell>
          <cell r="B1327" t="str">
            <v>PESQ RAMAL DOMICILAR E INTERLIG AO PI-CV</v>
          </cell>
          <cell r="C1327">
            <v>187.45</v>
          </cell>
          <cell r="D1327" t="str">
            <v>UN</v>
          </cell>
        </row>
        <row r="1328">
          <cell r="A1328">
            <v>7200600080</v>
          </cell>
          <cell r="B1328" t="str">
            <v>PESQ RAMAL PREDIAL NOVA LIGACAO ESGOT-CV</v>
          </cell>
          <cell r="C1328">
            <v>129.53</v>
          </cell>
          <cell r="D1328" t="str">
            <v>UN</v>
          </cell>
        </row>
        <row r="1329">
          <cell r="A1329">
            <v>7209000001</v>
          </cell>
          <cell r="B1329" t="str">
            <v>SUPRESSAO RAMAL PRED DN &lt;= 3/4", C/ OBST</v>
          </cell>
          <cell r="C1329">
            <v>96.46</v>
          </cell>
          <cell r="D1329" t="str">
            <v>UN</v>
          </cell>
        </row>
        <row r="1330">
          <cell r="A1330">
            <v>7209000002</v>
          </cell>
          <cell r="B1330" t="str">
            <v>VISTORIA PARA LIGACAO DE ESGOTO</v>
          </cell>
          <cell r="C1330">
            <v>23.37</v>
          </cell>
          <cell r="D1330" t="str">
            <v>UN</v>
          </cell>
        </row>
        <row r="1331">
          <cell r="A1331">
            <v>7209000003</v>
          </cell>
          <cell r="B1331" t="str">
            <v>VISTORIA PARA LIGACAO DE ESGOTO</v>
          </cell>
          <cell r="C1331">
            <v>23.37</v>
          </cell>
          <cell r="D1331" t="str">
            <v>UN</v>
          </cell>
        </row>
        <row r="1332">
          <cell r="A1332">
            <v>7210100010</v>
          </cell>
          <cell r="B1332" t="str">
            <v>RETIRADA DE PAVIMENTO ASFALTICO</v>
          </cell>
          <cell r="C1332">
            <v>6.35</v>
          </cell>
          <cell r="D1332" t="str">
            <v>M2</v>
          </cell>
        </row>
        <row r="1333">
          <cell r="A1333">
            <v>7210100020</v>
          </cell>
          <cell r="B1333" t="str">
            <v>RETIRADA PAV ASFALTICO C/ BASE PARALELO</v>
          </cell>
          <cell r="C1333">
            <v>14.2</v>
          </cell>
          <cell r="D1333" t="str">
            <v>M2</v>
          </cell>
        </row>
        <row r="1334">
          <cell r="A1334">
            <v>7210100030</v>
          </cell>
          <cell r="B1334" t="str">
            <v>RETIRADA PAV ASFALTICO C/ BASE BLOCOS</v>
          </cell>
          <cell r="C1334">
            <v>17.8</v>
          </cell>
          <cell r="D1334" t="str">
            <v>M2</v>
          </cell>
        </row>
        <row r="1335">
          <cell r="A1335">
            <v>7210100040</v>
          </cell>
          <cell r="B1335" t="str">
            <v>RETIRADA DE PAVIMENTO EM PARALELEPIPEDO</v>
          </cell>
          <cell r="C1335">
            <v>9.79</v>
          </cell>
          <cell r="D1335" t="str">
            <v>M2</v>
          </cell>
        </row>
        <row r="1336">
          <cell r="A1336">
            <v>7210100050</v>
          </cell>
          <cell r="B1336" t="str">
            <v>RETIRADA PAVIMENTO EM BLOCOS ARTICULADOS</v>
          </cell>
          <cell r="C1336">
            <v>11.45</v>
          </cell>
          <cell r="D1336" t="str">
            <v>M2</v>
          </cell>
        </row>
        <row r="1337">
          <cell r="A1337">
            <v>7210100060</v>
          </cell>
          <cell r="B1337" t="str">
            <v>RETIRADA PAVIMENTO PAVI-S</v>
          </cell>
          <cell r="C1337">
            <v>6.86</v>
          </cell>
          <cell r="D1337" t="str">
            <v>M2</v>
          </cell>
        </row>
        <row r="1338">
          <cell r="A1338">
            <v>7210100070</v>
          </cell>
          <cell r="B1338" t="str">
            <v>RETIRADA PAVIMENTO EM PEDRA PORTUGUESA</v>
          </cell>
          <cell r="C1338">
            <v>6.86</v>
          </cell>
          <cell r="D1338" t="str">
            <v>M2</v>
          </cell>
        </row>
        <row r="1339">
          <cell r="A1339">
            <v>7210100080</v>
          </cell>
          <cell r="B1339" t="str">
            <v>RETIRADA CALCADA EM CERAMICA INCL. LASTR</v>
          </cell>
          <cell r="C1339">
            <v>24.41</v>
          </cell>
          <cell r="D1339" t="str">
            <v>M2</v>
          </cell>
        </row>
        <row r="1340">
          <cell r="A1340">
            <v>7210100090</v>
          </cell>
          <cell r="B1340" t="str">
            <v>RETIRADA CALCADA CACOS MARMORE/GRANITO</v>
          </cell>
          <cell r="C1340">
            <v>26.88</v>
          </cell>
          <cell r="D1340" t="str">
            <v>M2</v>
          </cell>
        </row>
        <row r="1341">
          <cell r="A1341">
            <v>7210100100</v>
          </cell>
          <cell r="B1341" t="str">
            <v>RETIRADA PAVIM CIMENTADO LISO INCL LASTR</v>
          </cell>
          <cell r="C1341">
            <v>24.7</v>
          </cell>
          <cell r="D1341" t="str">
            <v>M2</v>
          </cell>
        </row>
        <row r="1342">
          <cell r="A1342">
            <v>7210100110</v>
          </cell>
          <cell r="B1342" t="str">
            <v>RETIRADA DE MEIO-FIO CONCRETO OU PEDRA</v>
          </cell>
          <cell r="C1342">
            <v>8.58</v>
          </cell>
          <cell r="D1342" t="str">
            <v>M</v>
          </cell>
        </row>
        <row r="1343">
          <cell r="A1343">
            <v>7210100120</v>
          </cell>
          <cell r="B1343" t="str">
            <v>RETIRADA DE SARJETA DE CONCRETO</v>
          </cell>
          <cell r="C1343">
            <v>17.16</v>
          </cell>
          <cell r="D1343" t="str">
            <v>M</v>
          </cell>
        </row>
        <row r="1344">
          <cell r="A1344">
            <v>7210100130</v>
          </cell>
          <cell r="B1344" t="str">
            <v>RECOMPOSICAO PAVIMENTO PARALELEPIPEDO</v>
          </cell>
          <cell r="C1344">
            <v>30.39</v>
          </cell>
          <cell r="D1344" t="str">
            <v>M2</v>
          </cell>
        </row>
        <row r="1345">
          <cell r="A1345">
            <v>7210100140</v>
          </cell>
          <cell r="B1345" t="str">
            <v>RECOMPOSICAO PAVIMENTO BLOCO CONC SEXTAV</v>
          </cell>
          <cell r="C1345">
            <v>22.67</v>
          </cell>
          <cell r="D1345" t="str">
            <v>M2</v>
          </cell>
        </row>
        <row r="1346">
          <cell r="A1346">
            <v>7210100150</v>
          </cell>
          <cell r="B1346" t="str">
            <v>RECOMPOSICAO PAVIMENTO BLOCO CONC PAVI-S</v>
          </cell>
          <cell r="C1346">
            <v>27.39</v>
          </cell>
          <cell r="D1346" t="str">
            <v>M2</v>
          </cell>
        </row>
        <row r="1347">
          <cell r="A1347">
            <v>7210100160</v>
          </cell>
          <cell r="B1347" t="str">
            <v>RECOMPOSICAO PAVIMENTO PEDRA PORTUGUESA</v>
          </cell>
          <cell r="C1347">
            <v>74.07</v>
          </cell>
          <cell r="D1347" t="str">
            <v>M2</v>
          </cell>
        </row>
        <row r="1348">
          <cell r="A1348">
            <v>7210100170</v>
          </cell>
          <cell r="B1348" t="str">
            <v>RECOMP DE PAVIMENTO EM PLACAS CONCRETO</v>
          </cell>
          <cell r="C1348">
            <v>15.23</v>
          </cell>
          <cell r="D1348" t="str">
            <v>M2</v>
          </cell>
        </row>
        <row r="1349">
          <cell r="A1349">
            <v>7210100180</v>
          </cell>
          <cell r="B1349" t="str">
            <v>RECOMPOSICAO DE PAVIMENTO EM CERAMICA</v>
          </cell>
          <cell r="C1349">
            <v>106.38</v>
          </cell>
          <cell r="D1349" t="str">
            <v>M2</v>
          </cell>
        </row>
        <row r="1350">
          <cell r="A1350">
            <v>7210100190</v>
          </cell>
          <cell r="B1350" t="str">
            <v>RECOMP PAVIMENTO CIMENTADO INCL LASTRO</v>
          </cell>
          <cell r="C1350">
            <v>53.9</v>
          </cell>
          <cell r="D1350" t="str">
            <v>M2</v>
          </cell>
        </row>
        <row r="1351">
          <cell r="A1351">
            <v>7210100200</v>
          </cell>
          <cell r="B1351" t="str">
            <v>RECOMPOSICAO MEIO FIO CONCRETO OU PEDRA</v>
          </cell>
          <cell r="C1351">
            <v>17.36</v>
          </cell>
          <cell r="D1351" t="str">
            <v>M</v>
          </cell>
        </row>
        <row r="1352">
          <cell r="A1352">
            <v>7210100210</v>
          </cell>
          <cell r="B1352" t="str">
            <v>RECOMPOSICAO DE SARJETA DE CONCRETO</v>
          </cell>
          <cell r="C1352">
            <v>57.68</v>
          </cell>
          <cell r="D1352" t="str">
            <v>M</v>
          </cell>
        </row>
        <row r="1353">
          <cell r="A1353">
            <v>7210100220</v>
          </cell>
          <cell r="B1353" t="str">
            <v>BASE EM SOLO BRITA</v>
          </cell>
          <cell r="C1353">
            <v>107.04</v>
          </cell>
          <cell r="D1353" t="str">
            <v>M3</v>
          </cell>
        </row>
        <row r="1354">
          <cell r="A1354">
            <v>7210100230</v>
          </cell>
          <cell r="B1354" t="str">
            <v>PINTURA LIGACAO SOBRE BASE(RR-2C)</v>
          </cell>
          <cell r="C1354">
            <v>1.92</v>
          </cell>
          <cell r="D1354" t="str">
            <v>M2</v>
          </cell>
        </row>
        <row r="1355">
          <cell r="A1355">
            <v>7210100240</v>
          </cell>
          <cell r="B1355" t="str">
            <v>RECOMPOSICAO DE PAVIMENTO ASFALTICO</v>
          </cell>
          <cell r="C1355">
            <v>1037.18</v>
          </cell>
          <cell r="D1355" t="str">
            <v>M3</v>
          </cell>
        </row>
        <row r="1356">
          <cell r="A1356">
            <v>7210100250</v>
          </cell>
          <cell r="B1356" t="str">
            <v>RECOMP PAV ASFALTICO AREAS TAPA BURACO</v>
          </cell>
          <cell r="C1356">
            <v>1356.72</v>
          </cell>
          <cell r="D1356" t="str">
            <v>M3</v>
          </cell>
        </row>
        <row r="1357">
          <cell r="A1357">
            <v>7210100260</v>
          </cell>
          <cell r="B1357" t="str">
            <v>TRANSPORTE DE MASSA ASFALTICA</v>
          </cell>
          <cell r="C1357">
            <v>0.35</v>
          </cell>
          <cell r="D1357" t="str">
            <v>MK</v>
          </cell>
        </row>
        <row r="1358">
          <cell r="A1358">
            <v>7210100270</v>
          </cell>
          <cell r="B1358" t="str">
            <v>PAVIMENTACAO BLOCO CONCR SEXTAVADO E=6CM</v>
          </cell>
          <cell r="C1358">
            <v>57.42</v>
          </cell>
          <cell r="D1358" t="str">
            <v>M2</v>
          </cell>
        </row>
        <row r="1359">
          <cell r="A1359">
            <v>7210100280</v>
          </cell>
          <cell r="B1359" t="str">
            <v>PAVIMENTACAO BLOCO CONCR SEXTAVADO E=8CM</v>
          </cell>
          <cell r="C1359">
            <v>59.21</v>
          </cell>
          <cell r="D1359" t="str">
            <v>M2</v>
          </cell>
        </row>
        <row r="1360">
          <cell r="A1360">
            <v>7210100290</v>
          </cell>
          <cell r="B1360" t="str">
            <v>PAVIMENTACAO BLOCO CONCR PAVI-S E=6CM</v>
          </cell>
          <cell r="C1360">
            <v>56.99</v>
          </cell>
          <cell r="D1360" t="str">
            <v>M2</v>
          </cell>
        </row>
        <row r="1361">
          <cell r="A1361">
            <v>7210100300</v>
          </cell>
          <cell r="B1361" t="str">
            <v>PAVIMENTACAO BLOCO CONCR PAVI-S E=8CM</v>
          </cell>
          <cell r="C1361">
            <v>61.75</v>
          </cell>
          <cell r="D1361" t="str">
            <v>M2</v>
          </cell>
        </row>
        <row r="1362">
          <cell r="A1362">
            <v>7210100310</v>
          </cell>
          <cell r="B1362" t="str">
            <v>PAVIMENTACAO PARALELEPIPEDO</v>
          </cell>
          <cell r="C1362">
            <v>130.63</v>
          </cell>
          <cell r="D1362" t="str">
            <v>M2</v>
          </cell>
        </row>
        <row r="1363">
          <cell r="A1363">
            <v>7210100320</v>
          </cell>
          <cell r="B1363" t="str">
            <v>MEIO FIO DE CONCRETO SECAO 15x12x30CM</v>
          </cell>
          <cell r="C1363">
            <v>46.23</v>
          </cell>
          <cell r="D1363" t="str">
            <v>M</v>
          </cell>
        </row>
        <row r="1364">
          <cell r="A1364">
            <v>7210100330</v>
          </cell>
          <cell r="B1364" t="str">
            <v>PAVIMENTO EM PEDRISCO E=5,0CM</v>
          </cell>
          <cell r="C1364">
            <v>7.58</v>
          </cell>
          <cell r="D1364" t="str">
            <v>M2</v>
          </cell>
        </row>
        <row r="1365">
          <cell r="A1365">
            <v>7210100340</v>
          </cell>
          <cell r="B1365" t="str">
            <v>PAVIMENTO EM PEDRISCO E=10,0CM</v>
          </cell>
          <cell r="C1365">
            <v>13.72</v>
          </cell>
          <cell r="D1365" t="str">
            <v>M2</v>
          </cell>
        </row>
        <row r="1366">
          <cell r="A1366">
            <v>7210100350</v>
          </cell>
          <cell r="B1366" t="str">
            <v>MURO TIPO "1"  BLOCO/MOURAO/ARAME</v>
          </cell>
          <cell r="C1366">
            <v>208.14</v>
          </cell>
          <cell r="D1366" t="str">
            <v>M</v>
          </cell>
        </row>
        <row r="1367">
          <cell r="A1367">
            <v>7210100360</v>
          </cell>
          <cell r="B1367" t="str">
            <v>MURO TIPO"2" BLOCO/MOURAO/TELA PVC/ARAME</v>
          </cell>
          <cell r="C1367">
            <v>246.8</v>
          </cell>
          <cell r="D1367" t="str">
            <v>M</v>
          </cell>
        </row>
        <row r="1368">
          <cell r="A1368">
            <v>7210100370</v>
          </cell>
          <cell r="B1368" t="str">
            <v>MURO TIPO  "3"  MOURAO/ARAME</v>
          </cell>
          <cell r="C1368">
            <v>141.24</v>
          </cell>
          <cell r="D1368" t="str">
            <v>M</v>
          </cell>
        </row>
        <row r="1369">
          <cell r="A1369">
            <v>7210100380</v>
          </cell>
          <cell r="B1369" t="str">
            <v>MURO TIPO"4" BLOCO/MOURAO/TELA GALV/ARAM</v>
          </cell>
          <cell r="C1369">
            <v>229.23</v>
          </cell>
          <cell r="D1369" t="str">
            <v>M</v>
          </cell>
        </row>
        <row r="1370">
          <cell r="A1370">
            <v>7210100390</v>
          </cell>
          <cell r="B1370" t="str">
            <v>MURO TIPO "5" BLOCO DE CONCRETO APARENTE</v>
          </cell>
          <cell r="C1370">
            <v>654.73</v>
          </cell>
          <cell r="D1370" t="str">
            <v>M</v>
          </cell>
        </row>
        <row r="1371">
          <cell r="A1371">
            <v>7210100400</v>
          </cell>
          <cell r="B1371" t="str">
            <v>CERCA C/ 6 FIOS ARAME LISO/MOURAO MADEIR</v>
          </cell>
          <cell r="C1371">
            <v>26.47</v>
          </cell>
          <cell r="D1371" t="str">
            <v>M</v>
          </cell>
        </row>
        <row r="1372">
          <cell r="A1372">
            <v>7210100410</v>
          </cell>
          <cell r="B1372" t="str">
            <v>CERCA C/ 6 FIOS ARAME FARPADO/MOURAO MAD</v>
          </cell>
          <cell r="C1372">
            <v>27.99</v>
          </cell>
          <cell r="D1372" t="str">
            <v>M</v>
          </cell>
        </row>
        <row r="1373">
          <cell r="A1373">
            <v>7210100420</v>
          </cell>
          <cell r="B1373" t="str">
            <v>PORTAO TIPO "1" L=4,00M</v>
          </cell>
          <cell r="C1373">
            <v>4319.83</v>
          </cell>
          <cell r="D1373" t="str">
            <v>UN</v>
          </cell>
        </row>
        <row r="1374">
          <cell r="A1374">
            <v>7210100430</v>
          </cell>
          <cell r="B1374" t="str">
            <v>PORTAO TIPO "1" L=1,00M</v>
          </cell>
          <cell r="C1374">
            <v>2193.67</v>
          </cell>
          <cell r="D1374" t="str">
            <v>UN</v>
          </cell>
        </row>
        <row r="1375">
          <cell r="A1375">
            <v>7210100440</v>
          </cell>
          <cell r="B1375" t="str">
            <v>PORTAO TIPO "2" FECHADO L=4,0M E H=3,0M</v>
          </cell>
          <cell r="C1375">
            <v>7515.19</v>
          </cell>
          <cell r="D1375" t="str">
            <v>UN</v>
          </cell>
        </row>
        <row r="1376">
          <cell r="A1376">
            <v>7210100450</v>
          </cell>
          <cell r="B1376" t="str">
            <v>PINTURA LETREIRO/LOGOMARCA CESAN</v>
          </cell>
          <cell r="C1376">
            <v>150.9</v>
          </cell>
          <cell r="D1376" t="str">
            <v>M2</v>
          </cell>
        </row>
        <row r="1377">
          <cell r="A1377">
            <v>7210100460</v>
          </cell>
          <cell r="B1377" t="str">
            <v>GRAMA ESMERALDA PLACAS, TERRA VEG. 2,0CM</v>
          </cell>
          <cell r="C1377">
            <v>14.6</v>
          </cell>
          <cell r="D1377" t="str">
            <v>M2</v>
          </cell>
        </row>
        <row r="1378">
          <cell r="A1378">
            <v>7210100470</v>
          </cell>
          <cell r="B1378" t="str">
            <v>PLANTIO DE ARVORES H=2,0M</v>
          </cell>
          <cell r="C1378">
            <v>51.32</v>
          </cell>
          <cell r="D1378" t="str">
            <v>UN</v>
          </cell>
        </row>
        <row r="1379">
          <cell r="A1379">
            <v>7210100480</v>
          </cell>
          <cell r="B1379" t="str">
            <v>BANCO PRE-MOLDADO DE CONCRETO</v>
          </cell>
          <cell r="C1379">
            <v>350.96</v>
          </cell>
          <cell r="D1379" t="str">
            <v>UN</v>
          </cell>
        </row>
        <row r="1380">
          <cell r="A1380">
            <v>7210100490</v>
          </cell>
          <cell r="B1380" t="str">
            <v>CAIXA RALO EM CONCRETO, COMPLETA</v>
          </cell>
          <cell r="C1380">
            <v>443.39</v>
          </cell>
          <cell r="D1380" t="str">
            <v>UN</v>
          </cell>
        </row>
        <row r="1381">
          <cell r="A1381">
            <v>7210100500</v>
          </cell>
          <cell r="B1381" t="str">
            <v>MEIA CANA DE CONCRETO DN 200</v>
          </cell>
          <cell r="C1381">
            <v>35.45</v>
          </cell>
          <cell r="D1381" t="str">
            <v>M</v>
          </cell>
        </row>
        <row r="1382">
          <cell r="A1382">
            <v>7210100510</v>
          </cell>
          <cell r="B1382" t="str">
            <v>MEIA CANA DE CONCRETO DN 300</v>
          </cell>
          <cell r="C1382">
            <v>40.53</v>
          </cell>
          <cell r="D1382" t="str">
            <v>M</v>
          </cell>
        </row>
        <row r="1383">
          <cell r="A1383">
            <v>7210100520</v>
          </cell>
          <cell r="B1383" t="str">
            <v>MEIA CANA DE CONCRETO DN 400</v>
          </cell>
          <cell r="C1383">
            <v>54.39</v>
          </cell>
          <cell r="D1383" t="str">
            <v>M</v>
          </cell>
        </row>
        <row r="1384">
          <cell r="A1384">
            <v>7210100530</v>
          </cell>
          <cell r="B1384" t="str">
            <v>MEIA CANA DE CONCRETO DN 500</v>
          </cell>
          <cell r="C1384">
            <v>70.7</v>
          </cell>
          <cell r="D1384" t="str">
            <v>M</v>
          </cell>
        </row>
        <row r="1385">
          <cell r="A1385">
            <v>7210100540</v>
          </cell>
          <cell r="B1385" t="str">
            <v>MEIA CANA DE CONCRETO DN 600</v>
          </cell>
          <cell r="C1385">
            <v>86.3</v>
          </cell>
          <cell r="D1385" t="str">
            <v>M</v>
          </cell>
        </row>
        <row r="1386">
          <cell r="A1386">
            <v>7210100550</v>
          </cell>
          <cell r="B1386" t="str">
            <v>SARJETA EM CONCRETO</v>
          </cell>
          <cell r="C1386">
            <v>37.58</v>
          </cell>
          <cell r="D1386" t="str">
            <v>M</v>
          </cell>
        </row>
        <row r="1387">
          <cell r="A1387">
            <v>7210100570</v>
          </cell>
          <cell r="B1387" t="str">
            <v>REDE DREN TUBO CONCR CA-1 DN 300 S/ PAV</v>
          </cell>
          <cell r="C1387">
            <v>155.84</v>
          </cell>
          <cell r="D1387" t="str">
            <v>M</v>
          </cell>
        </row>
        <row r="1388">
          <cell r="A1388">
            <v>7210100580</v>
          </cell>
          <cell r="B1388" t="str">
            <v>REDE DREN TUBO CONCR CA-1 DN 400 S/ PAV</v>
          </cell>
          <cell r="C1388">
            <v>175.89</v>
          </cell>
          <cell r="D1388" t="str">
            <v>M</v>
          </cell>
        </row>
        <row r="1389">
          <cell r="A1389">
            <v>7210100640</v>
          </cell>
          <cell r="B1389" t="str">
            <v>REDE DREN TUBO CONCR CA-2 DN 300 S/ PAV</v>
          </cell>
          <cell r="C1389">
            <v>158.72</v>
          </cell>
          <cell r="D1389" t="str">
            <v>M</v>
          </cell>
        </row>
        <row r="1390">
          <cell r="A1390">
            <v>7210100650</v>
          </cell>
          <cell r="B1390" t="str">
            <v>REDE DREN TUBO CONCR CA-2 DN 400 S/ PAV</v>
          </cell>
          <cell r="C1390">
            <v>179.3</v>
          </cell>
          <cell r="D1390" t="str">
            <v>M</v>
          </cell>
        </row>
        <row r="1391">
          <cell r="A1391">
            <v>7210100720</v>
          </cell>
          <cell r="B1391" t="str">
            <v>TAMPAO FERRO FUNDIDO DN 600MM</v>
          </cell>
          <cell r="C1391">
            <v>558.11</v>
          </cell>
          <cell r="D1391" t="str">
            <v>UN</v>
          </cell>
        </row>
        <row r="1392">
          <cell r="A1392">
            <v>7210100725</v>
          </cell>
          <cell r="B1392" t="str">
            <v>TAMPAO FERRO FUNDIDO DN 800MM</v>
          </cell>
          <cell r="C1392">
            <v>2353.48</v>
          </cell>
          <cell r="D1392" t="str">
            <v>UN</v>
          </cell>
        </row>
        <row r="1393">
          <cell r="A1393">
            <v>7210100730</v>
          </cell>
          <cell r="B1393" t="str">
            <v>TAMPAO FERRO FUNDIDO TD-5 DN 100</v>
          </cell>
          <cell r="C1393">
            <v>104.87</v>
          </cell>
          <cell r="D1393" t="str">
            <v>UN</v>
          </cell>
        </row>
        <row r="1394">
          <cell r="A1394">
            <v>7210100740</v>
          </cell>
          <cell r="B1394" t="str">
            <v>CONCERTINA DUPLA PERFURANTE</v>
          </cell>
          <cell r="C1394">
            <v>37.86</v>
          </cell>
          <cell r="D1394" t="str">
            <v>M</v>
          </cell>
        </row>
        <row r="1395">
          <cell r="A1395">
            <v>7210100750</v>
          </cell>
          <cell r="B1395" t="str">
            <v>SINALIZACAO HORIZONT TERMOPLAST EXTRUSAO</v>
          </cell>
          <cell r="C1395">
            <v>125.57</v>
          </cell>
          <cell r="D1395" t="str">
            <v>M2</v>
          </cell>
        </row>
        <row r="1396">
          <cell r="A1396">
            <v>7210100760</v>
          </cell>
          <cell r="B1396" t="str">
            <v>ASFALTO A FRIO ENSACADO</v>
          </cell>
          <cell r="C1396">
            <v>6.07</v>
          </cell>
          <cell r="D1396" t="str">
            <v>KG</v>
          </cell>
        </row>
        <row r="1397">
          <cell r="A1397">
            <v>7210100770</v>
          </cell>
          <cell r="B1397" t="str">
            <v>RETIRADA CALCADA EM CIMENTADO DESEMP</v>
          </cell>
          <cell r="C1397">
            <v>22.65</v>
          </cell>
          <cell r="D1397" t="str">
            <v>M2</v>
          </cell>
        </row>
        <row r="1398">
          <cell r="A1398">
            <v>7210100780</v>
          </cell>
          <cell r="B1398" t="str">
            <v>RECOMP DE CALCADA EM CIMENTADO DESEMP</v>
          </cell>
          <cell r="C1398">
            <v>29.69</v>
          </cell>
          <cell r="D1398" t="str">
            <v>M2</v>
          </cell>
        </row>
        <row r="1399">
          <cell r="A1399">
            <v>7210100790</v>
          </cell>
          <cell r="B1399" t="str">
            <v>BASE EM CASCALHO</v>
          </cell>
          <cell r="C1399">
            <v>128.14</v>
          </cell>
          <cell r="D1399" t="str">
            <v>M3</v>
          </cell>
        </row>
        <row r="1400">
          <cell r="A1400">
            <v>7210100800</v>
          </cell>
          <cell r="B1400" t="str">
            <v>SINALIZACAO HORIZONT TINTA BASE ACRILICA</v>
          </cell>
          <cell r="C1400">
            <v>27.27</v>
          </cell>
          <cell r="D1400" t="str">
            <v>M2</v>
          </cell>
        </row>
        <row r="1401">
          <cell r="A1401">
            <v>7213000890</v>
          </cell>
          <cell r="B1401" t="str">
            <v>###CURVA 90 FOFO FF PN-10 ESG DN 200MM</v>
          </cell>
          <cell r="C1401">
            <v>689</v>
          </cell>
          <cell r="D1401" t="str">
            <v>UN</v>
          </cell>
        </row>
        <row r="1402">
          <cell r="A1402">
            <v>7213001730</v>
          </cell>
          <cell r="B1402" t="str">
            <v>###CARRETEL COMPLETO FOFO DN 200MM</v>
          </cell>
          <cell r="C1402">
            <v>252.96</v>
          </cell>
          <cell r="D1402" t="str">
            <v>UN</v>
          </cell>
        </row>
        <row r="1403">
          <cell r="A1403">
            <v>7213003020</v>
          </cell>
          <cell r="B1403" t="str">
            <v>###FLANGE CEGO FOFO PN-10 ESG DN 200MM</v>
          </cell>
          <cell r="C1403">
            <v>246.07</v>
          </cell>
          <cell r="D1403" t="str">
            <v>UN</v>
          </cell>
        </row>
        <row r="1404">
          <cell r="A1404">
            <v>7213004320</v>
          </cell>
          <cell r="B1404" t="str">
            <v>##TE FOFO JGSF PN-10/16 ESG DN 200X200MM</v>
          </cell>
          <cell r="C1404">
            <v>928.36</v>
          </cell>
          <cell r="D1404" t="str">
            <v>UN</v>
          </cell>
        </row>
        <row r="1405">
          <cell r="A1405">
            <v>7219000001</v>
          </cell>
          <cell r="B1405" t="str">
            <v>REDE DREN TUBO CONCR CA-2 DN 1000 S/ PAV</v>
          </cell>
          <cell r="C1405">
            <v>668.65</v>
          </cell>
          <cell r="D1405" t="str">
            <v>M</v>
          </cell>
        </row>
        <row r="1406">
          <cell r="A1406">
            <v>7219000002</v>
          </cell>
          <cell r="B1406" t="str">
            <v>FORNEC E PLANTIO MUDA DE MURTA</v>
          </cell>
          <cell r="C1406">
            <v>19.64</v>
          </cell>
          <cell r="D1406" t="str">
            <v>UN</v>
          </cell>
        </row>
        <row r="1407">
          <cell r="A1407">
            <v>7219800010</v>
          </cell>
          <cell r="B1407" t="str">
            <v>REVESTIMENTO VEGETAL</v>
          </cell>
          <cell r="C1407">
            <v>11</v>
          </cell>
          <cell r="D1407" t="str">
            <v>M2</v>
          </cell>
        </row>
        <row r="1408">
          <cell r="A1408">
            <v>7220020010</v>
          </cell>
          <cell r="B1408" t="str">
            <v>TUBO PVC 15 PB JEI NBR5647 DN 50/DE 60</v>
          </cell>
          <cell r="C1408">
            <v>16.04</v>
          </cell>
          <cell r="D1408" t="str">
            <v>M</v>
          </cell>
        </row>
        <row r="1409">
          <cell r="A1409">
            <v>7220020020</v>
          </cell>
          <cell r="B1409" t="str">
            <v>TUBO PVC 15 PB JEI NBR5647 DN 75/DE 85</v>
          </cell>
          <cell r="C1409">
            <v>32.08</v>
          </cell>
          <cell r="D1409" t="str">
            <v>M</v>
          </cell>
        </row>
        <row r="1410">
          <cell r="A1410">
            <v>7220020030</v>
          </cell>
          <cell r="B1410" t="str">
            <v>TUBO PVC 15 PB JEI NBR5647 DN 100/DE 110</v>
          </cell>
          <cell r="C1410">
            <v>54.01</v>
          </cell>
          <cell r="D1410" t="str">
            <v>M</v>
          </cell>
        </row>
        <row r="1411">
          <cell r="A1411">
            <v>7220020040</v>
          </cell>
          <cell r="B1411" t="str">
            <v>TUBO PVC 20 PB JEI NBR5647 DN 50/DE 60</v>
          </cell>
          <cell r="C1411">
            <v>21.23</v>
          </cell>
          <cell r="D1411" t="str">
            <v>M</v>
          </cell>
        </row>
        <row r="1412">
          <cell r="A1412">
            <v>7220020050</v>
          </cell>
          <cell r="B1412" t="str">
            <v>TUBO PVC 20 PB JEI NBR5647 DN 75/DE 85</v>
          </cell>
          <cell r="C1412">
            <v>42.72</v>
          </cell>
          <cell r="D1412" t="str">
            <v>M</v>
          </cell>
        </row>
        <row r="1413">
          <cell r="A1413">
            <v>7220020060</v>
          </cell>
          <cell r="B1413" t="str">
            <v>TUBO PVC 20 PB JEI NBR5647 DN 100/DE 110</v>
          </cell>
          <cell r="C1413">
            <v>70.55</v>
          </cell>
          <cell r="D1413" t="str">
            <v>M</v>
          </cell>
        </row>
        <row r="1414">
          <cell r="A1414">
            <v>7220020070</v>
          </cell>
          <cell r="B1414" t="str">
            <v>TUBO PVC DEFOFO 1MPA JEI DN 100 - AGUA</v>
          </cell>
          <cell r="C1414">
            <v>41.86</v>
          </cell>
          <cell r="D1414" t="str">
            <v>M</v>
          </cell>
        </row>
        <row r="1415">
          <cell r="A1415">
            <v>7220020080</v>
          </cell>
          <cell r="B1415" t="str">
            <v>TUBO PVC DEFOFO 1MPA JEI DN 150 - AGUA</v>
          </cell>
          <cell r="C1415">
            <v>81.61</v>
          </cell>
          <cell r="D1415" t="str">
            <v>M</v>
          </cell>
        </row>
        <row r="1416">
          <cell r="A1416">
            <v>7220040090</v>
          </cell>
          <cell r="B1416" t="str">
            <v>TUBO PVC OCRE ESG PB JEI NBR7362 DN 100</v>
          </cell>
          <cell r="C1416">
            <v>20.48</v>
          </cell>
          <cell r="D1416" t="str">
            <v>M</v>
          </cell>
        </row>
        <row r="1417">
          <cell r="A1417">
            <v>7220040100</v>
          </cell>
          <cell r="B1417" t="str">
            <v>TUBO PVC OCRE ESG PB JEI NBR7362 DN 150</v>
          </cell>
          <cell r="C1417">
            <v>44.05</v>
          </cell>
          <cell r="D1417" t="str">
            <v>M</v>
          </cell>
        </row>
        <row r="1418">
          <cell r="A1418">
            <v>7220040110</v>
          </cell>
          <cell r="B1418" t="str">
            <v>TUBO PVC OCRE ESG PB JEI NBR7362 DN 200</v>
          </cell>
          <cell r="C1418">
            <v>68.79</v>
          </cell>
          <cell r="D1418" t="str">
            <v>M</v>
          </cell>
        </row>
        <row r="1419">
          <cell r="A1419">
            <v>7220040120</v>
          </cell>
          <cell r="B1419" t="str">
            <v>TUBO PVC OCRE ESG PB JEI NBR7362 DN 250</v>
          </cell>
          <cell r="C1419">
            <v>116.6</v>
          </cell>
          <cell r="D1419" t="str">
            <v>M</v>
          </cell>
        </row>
        <row r="1420">
          <cell r="A1420">
            <v>7220040130</v>
          </cell>
          <cell r="B1420" t="str">
            <v>TUBO PVC OCRE ESG PB JEI NBR7362 DN 300</v>
          </cell>
          <cell r="C1420">
            <v>188.96</v>
          </cell>
          <cell r="D1420" t="str">
            <v>M</v>
          </cell>
        </row>
        <row r="1421">
          <cell r="A1421">
            <v>7220060020</v>
          </cell>
          <cell r="B1421" t="str">
            <v>ADAPT PVCXFOFO JE NBR5647 DN 75/DE 85</v>
          </cell>
          <cell r="C1421">
            <v>49.33</v>
          </cell>
          <cell r="D1421" t="str">
            <v>UN</v>
          </cell>
        </row>
        <row r="1422">
          <cell r="A1422">
            <v>7220060030</v>
          </cell>
          <cell r="B1422" t="str">
            <v>ADAPT PVCXFOFO JE NBR5647 DN 100/DE 110</v>
          </cell>
          <cell r="C1422">
            <v>78.45</v>
          </cell>
          <cell r="D1422" t="str">
            <v>UN</v>
          </cell>
        </row>
        <row r="1423">
          <cell r="A1423">
            <v>7220060040</v>
          </cell>
          <cell r="B1423" t="str">
            <v>CURVA 22 PVC PB JE NBR5647 DN 50/DE 60</v>
          </cell>
          <cell r="C1423">
            <v>13.79</v>
          </cell>
          <cell r="D1423" t="str">
            <v>UN</v>
          </cell>
        </row>
        <row r="1424">
          <cell r="A1424">
            <v>7220060070</v>
          </cell>
          <cell r="B1424" t="str">
            <v>CURVA 45 PVC PB JE NBR5647 DN 50/DE 60</v>
          </cell>
          <cell r="C1424">
            <v>14.34</v>
          </cell>
          <cell r="D1424" t="str">
            <v>UN</v>
          </cell>
        </row>
        <row r="1425">
          <cell r="A1425">
            <v>7220060080</v>
          </cell>
          <cell r="B1425" t="str">
            <v>CURVA 45 PVC PB JE NBR5647 DN 75/DE 85</v>
          </cell>
          <cell r="C1425">
            <v>32.17</v>
          </cell>
          <cell r="D1425" t="str">
            <v>UN</v>
          </cell>
        </row>
        <row r="1426">
          <cell r="A1426">
            <v>7220060090</v>
          </cell>
          <cell r="B1426" t="str">
            <v>CURVA 45 PVC PB JE NBR5647 DN100/DE110</v>
          </cell>
          <cell r="C1426">
            <v>57.96</v>
          </cell>
          <cell r="D1426" t="str">
            <v>UN</v>
          </cell>
        </row>
        <row r="1427">
          <cell r="A1427">
            <v>7220060100</v>
          </cell>
          <cell r="B1427" t="str">
            <v>CURVA 90 PVC PB JE NBR5647 DN 50/DE 60</v>
          </cell>
          <cell r="C1427">
            <v>15.7</v>
          </cell>
          <cell r="D1427" t="str">
            <v>UN</v>
          </cell>
        </row>
        <row r="1428">
          <cell r="A1428">
            <v>7220060110</v>
          </cell>
          <cell r="B1428" t="str">
            <v>CURVA 90 PVC PB JE NBR5647 DN 75/DE 85</v>
          </cell>
          <cell r="C1428">
            <v>36.65</v>
          </cell>
          <cell r="D1428" t="str">
            <v>UN</v>
          </cell>
        </row>
        <row r="1429">
          <cell r="A1429">
            <v>7220060120</v>
          </cell>
          <cell r="B1429" t="str">
            <v>CURVA 90 PVC PB JE NBR5647 DN100/DE110</v>
          </cell>
          <cell r="C1429">
            <v>65.67</v>
          </cell>
          <cell r="D1429" t="str">
            <v>UN</v>
          </cell>
        </row>
        <row r="1430">
          <cell r="A1430">
            <v>7220060130</v>
          </cell>
          <cell r="B1430" t="str">
            <v>EXTREM PVC BF JE NBR5647 DN 50/DE 60MM</v>
          </cell>
          <cell r="C1430">
            <v>64.13</v>
          </cell>
          <cell r="D1430" t="str">
            <v>UN</v>
          </cell>
        </row>
        <row r="1431">
          <cell r="A1431">
            <v>7220060140</v>
          </cell>
          <cell r="B1431" t="str">
            <v>EXTREM PVC BF JE NBR5647 DN 75/DE 85MM</v>
          </cell>
          <cell r="C1431">
            <v>108.44</v>
          </cell>
          <cell r="D1431" t="str">
            <v>UN</v>
          </cell>
        </row>
        <row r="1432">
          <cell r="A1432">
            <v>7220060150</v>
          </cell>
          <cell r="B1432" t="str">
            <v>EXTREM PVC BF JE NBR5647 DN 100/DE 110MM</v>
          </cell>
          <cell r="C1432">
            <v>136.22</v>
          </cell>
          <cell r="D1432" t="str">
            <v>UN</v>
          </cell>
        </row>
        <row r="1433">
          <cell r="A1433">
            <v>7220060160</v>
          </cell>
          <cell r="B1433" t="str">
            <v>EXTREM PVC PF JE NBR5647 DN 50/DE 60MM</v>
          </cell>
          <cell r="C1433">
            <v>54.19</v>
          </cell>
          <cell r="D1433" t="str">
            <v>UN</v>
          </cell>
        </row>
        <row r="1434">
          <cell r="A1434">
            <v>7220060170</v>
          </cell>
          <cell r="B1434" t="str">
            <v>EXTREM PVC PF JE NBR5647 DN 75/DE 85MM</v>
          </cell>
          <cell r="C1434">
            <v>97.73</v>
          </cell>
          <cell r="D1434" t="str">
            <v>UN</v>
          </cell>
        </row>
        <row r="1435">
          <cell r="A1435">
            <v>7220060180</v>
          </cell>
          <cell r="B1435" t="str">
            <v>EXTREM PVC PF JE NBR5647 DN 100/DE 110MM</v>
          </cell>
          <cell r="C1435">
            <v>122.1</v>
          </cell>
          <cell r="D1435" t="str">
            <v>UN</v>
          </cell>
        </row>
        <row r="1436">
          <cell r="A1436">
            <v>7220060190</v>
          </cell>
          <cell r="B1436" t="str">
            <v>CAP PVC JE NBR5647 DN 50/DE 60MM</v>
          </cell>
          <cell r="C1436">
            <v>7.15</v>
          </cell>
          <cell r="D1436" t="str">
            <v>UN</v>
          </cell>
        </row>
        <row r="1437">
          <cell r="A1437">
            <v>7220060200</v>
          </cell>
          <cell r="B1437" t="str">
            <v>CAP PVC JE NBR5647 DN 75/DE 85MM</v>
          </cell>
          <cell r="C1437">
            <v>16</v>
          </cell>
          <cell r="D1437" t="str">
            <v>UN</v>
          </cell>
        </row>
        <row r="1438">
          <cell r="A1438">
            <v>7220060210</v>
          </cell>
          <cell r="B1438" t="str">
            <v>CAP PVC JE NBR5647 DN 100/DE 110MM</v>
          </cell>
          <cell r="C1438">
            <v>29.82</v>
          </cell>
          <cell r="D1438" t="str">
            <v>UN</v>
          </cell>
        </row>
        <row r="1439">
          <cell r="A1439">
            <v>7220060220</v>
          </cell>
          <cell r="B1439" t="str">
            <v>LUVA CORRER PVC JE NBR5647 DN 50/DE 60</v>
          </cell>
          <cell r="C1439">
            <v>13.93</v>
          </cell>
          <cell r="D1439" t="str">
            <v>UN</v>
          </cell>
        </row>
        <row r="1440">
          <cell r="A1440">
            <v>7220060230</v>
          </cell>
          <cell r="B1440" t="str">
            <v>LUVA CORRER PVC JE NBR5647 DN 75/DE 85</v>
          </cell>
          <cell r="C1440">
            <v>29.49</v>
          </cell>
          <cell r="D1440" t="str">
            <v>UN</v>
          </cell>
        </row>
        <row r="1441">
          <cell r="A1441">
            <v>7220060240</v>
          </cell>
          <cell r="B1441" t="str">
            <v>LUVA CORRER PVC JE NBR5647 DN 100/DE 110</v>
          </cell>
          <cell r="C1441">
            <v>53.48</v>
          </cell>
          <cell r="D1441" t="str">
            <v>UN</v>
          </cell>
        </row>
        <row r="1442">
          <cell r="A1442">
            <v>7220060250</v>
          </cell>
          <cell r="B1442" t="str">
            <v>CAP PVC JE NBR5647 DN 200 MM</v>
          </cell>
          <cell r="C1442">
            <v>71.06</v>
          </cell>
          <cell r="D1442" t="str">
            <v>UN</v>
          </cell>
        </row>
        <row r="1443">
          <cell r="A1443">
            <v>7220060310</v>
          </cell>
          <cell r="B1443" t="str">
            <v>RED PVC PB JE DN 75X50/DE 85X60MM</v>
          </cell>
          <cell r="C1443">
            <v>16.33</v>
          </cell>
          <cell r="D1443" t="str">
            <v>UN</v>
          </cell>
        </row>
        <row r="1444">
          <cell r="A1444">
            <v>7220060320</v>
          </cell>
          <cell r="B1444" t="str">
            <v>RED PVC PB JE DN 100X50/DE 110X60MM</v>
          </cell>
          <cell r="C1444">
            <v>23.11</v>
          </cell>
          <cell r="D1444" t="str">
            <v>UN</v>
          </cell>
        </row>
        <row r="1445">
          <cell r="A1445">
            <v>7220060330</v>
          </cell>
          <cell r="B1445" t="str">
            <v>RED PVC PB JE DN 100X75/DE 110X85MM</v>
          </cell>
          <cell r="C1445">
            <v>27.61</v>
          </cell>
          <cell r="D1445" t="str">
            <v>UN</v>
          </cell>
        </row>
        <row r="1446">
          <cell r="A1446">
            <v>7220060340</v>
          </cell>
          <cell r="B1446" t="str">
            <v>TE PVC BBB JE NBR5647 DN 50/DE 60MM</v>
          </cell>
          <cell r="C1446">
            <v>23.35</v>
          </cell>
          <cell r="D1446" t="str">
            <v>UN</v>
          </cell>
        </row>
        <row r="1447">
          <cell r="A1447">
            <v>7220060350</v>
          </cell>
          <cell r="B1447" t="str">
            <v>TE PVC BBB JE NBR5647 DN 75/DE 85MM</v>
          </cell>
          <cell r="C1447">
            <v>58.5</v>
          </cell>
          <cell r="D1447" t="str">
            <v>UN</v>
          </cell>
        </row>
        <row r="1448">
          <cell r="A1448">
            <v>7220060360</v>
          </cell>
          <cell r="B1448" t="str">
            <v>TE PVC BBB JE NBR5647 DN 100/DE 110MM</v>
          </cell>
          <cell r="C1448">
            <v>108.66</v>
          </cell>
          <cell r="D1448" t="str">
            <v>UN</v>
          </cell>
        </row>
        <row r="1449">
          <cell r="A1449">
            <v>7220060370</v>
          </cell>
          <cell r="B1449" t="str">
            <v>TE RED PVC BBB JE DN 75X50/DE 85X60MM</v>
          </cell>
          <cell r="C1449">
            <v>48.66</v>
          </cell>
          <cell r="D1449" t="str">
            <v>UN</v>
          </cell>
        </row>
        <row r="1450">
          <cell r="A1450">
            <v>7220060380</v>
          </cell>
          <cell r="B1450" t="str">
            <v>TE RED PVC BBB JE DN 100X50/DE 110X60MM</v>
          </cell>
          <cell r="C1450">
            <v>88.03</v>
          </cell>
          <cell r="D1450" t="str">
            <v>UN</v>
          </cell>
        </row>
        <row r="1451">
          <cell r="A1451">
            <v>7220060390</v>
          </cell>
          <cell r="B1451" t="str">
            <v>TE RED PVC BBB JE DN 100X75/DE 110X85MM</v>
          </cell>
          <cell r="C1451">
            <v>96.14</v>
          </cell>
          <cell r="D1451" t="str">
            <v>UN</v>
          </cell>
        </row>
        <row r="1452">
          <cell r="A1452">
            <v>7220080010</v>
          </cell>
          <cell r="B1452" t="str">
            <v>CURVA 45 PVC ESG NBR7362 PB JE DN 100</v>
          </cell>
          <cell r="C1452">
            <v>22.93</v>
          </cell>
          <cell r="D1452" t="str">
            <v>UN</v>
          </cell>
        </row>
        <row r="1453">
          <cell r="A1453">
            <v>7220080030</v>
          </cell>
          <cell r="B1453" t="str">
            <v>CURVA 45 PVC ESG NBR7362 PB JE DN 200</v>
          </cell>
          <cell r="C1453">
            <v>158.75</v>
          </cell>
          <cell r="D1453" t="str">
            <v>UN</v>
          </cell>
        </row>
        <row r="1454">
          <cell r="A1454">
            <v>7220080040</v>
          </cell>
          <cell r="B1454" t="str">
            <v>CURVA 90 PVC ESG NBR7362 PB JE DN 150</v>
          </cell>
          <cell r="C1454">
            <v>22.03</v>
          </cell>
          <cell r="D1454" t="str">
            <v>UN</v>
          </cell>
        </row>
        <row r="1455">
          <cell r="A1455">
            <v>7220080050</v>
          </cell>
          <cell r="B1455" t="str">
            <v>CURVA 90 PVC ESG NBR7362 PB JE DN 150</v>
          </cell>
          <cell r="C1455">
            <v>99.01</v>
          </cell>
          <cell r="D1455" t="str">
            <v>UN</v>
          </cell>
        </row>
        <row r="1456">
          <cell r="A1456">
            <v>7220080060</v>
          </cell>
          <cell r="B1456" t="str">
            <v>CURVA 90 PVC ESG NBR7362 PB JE DN 200</v>
          </cell>
          <cell r="C1456">
            <v>270.88</v>
          </cell>
          <cell r="D1456" t="str">
            <v>UN</v>
          </cell>
        </row>
        <row r="1457">
          <cell r="A1457">
            <v>7220080170</v>
          </cell>
          <cell r="B1457" t="str">
            <v>CURVA 11 PVC ESG NBR7362 PB JE DN 150</v>
          </cell>
          <cell r="C1457">
            <v>92.9</v>
          </cell>
          <cell r="D1457" t="str">
            <v>UN</v>
          </cell>
        </row>
        <row r="1458">
          <cell r="A1458">
            <v>7220080180</v>
          </cell>
          <cell r="B1458" t="str">
            <v>CURVA 90 PVC ESG NBR7362 PB JE DN 300</v>
          </cell>
          <cell r="C1458">
            <v>886.54</v>
          </cell>
          <cell r="D1458" t="str">
            <v>UN</v>
          </cell>
        </row>
        <row r="1459">
          <cell r="A1459">
            <v>7220080190</v>
          </cell>
          <cell r="B1459" t="str">
            <v>CURVA 45 PVC ESG NBR7362 PB JE DN 300</v>
          </cell>
          <cell r="C1459">
            <v>701.63</v>
          </cell>
          <cell r="D1459" t="str">
            <v>UN</v>
          </cell>
        </row>
        <row r="1460">
          <cell r="A1460">
            <v>7220080200</v>
          </cell>
          <cell r="B1460" t="str">
            <v>CURVA 22 PVC ESG NBR7362 PB JE DN 150</v>
          </cell>
          <cell r="C1460">
            <v>78.74</v>
          </cell>
          <cell r="D1460" t="str">
            <v>UN</v>
          </cell>
        </row>
        <row r="1461">
          <cell r="A1461">
            <v>7220080210</v>
          </cell>
          <cell r="B1461" t="str">
            <v>CURVA 22 PVC ESG NBR7362 PB JE DN 100</v>
          </cell>
          <cell r="C1461">
            <v>56.33</v>
          </cell>
          <cell r="D1461" t="str">
            <v>UN</v>
          </cell>
        </row>
        <row r="1462">
          <cell r="A1462">
            <v>7220090170</v>
          </cell>
          <cell r="B1462" t="str">
            <v>VALVULA VOLANTE C/ CABECOTE EURO 24</v>
          </cell>
          <cell r="C1462">
            <v>325.57</v>
          </cell>
          <cell r="D1462" t="str">
            <v>UN</v>
          </cell>
        </row>
        <row r="1463">
          <cell r="A1463">
            <v>7220100010</v>
          </cell>
          <cell r="B1463" t="str">
            <v>TUBO FOFO K7 AGUA PB JE NBR7675 DN 150MM</v>
          </cell>
          <cell r="C1463">
            <v>241.68</v>
          </cell>
          <cell r="D1463" t="str">
            <v>M</v>
          </cell>
        </row>
        <row r="1464">
          <cell r="A1464">
            <v>7220100020</v>
          </cell>
          <cell r="B1464" t="str">
            <v>TUBO FOFO K7 AGUA PB JE NBR7675 DN 200MM</v>
          </cell>
          <cell r="C1464">
            <v>295.92</v>
          </cell>
          <cell r="D1464" t="str">
            <v>M</v>
          </cell>
        </row>
        <row r="1465">
          <cell r="A1465">
            <v>7220100030</v>
          </cell>
          <cell r="B1465" t="str">
            <v>TUBO FOFO K7 AGUA PB JE NBR7675 DN 250MM</v>
          </cell>
          <cell r="C1465">
            <v>357.32</v>
          </cell>
          <cell r="D1465" t="str">
            <v>M</v>
          </cell>
        </row>
        <row r="1466">
          <cell r="A1466">
            <v>7220100040</v>
          </cell>
          <cell r="B1466" t="str">
            <v>TUBO FOFO K7 AGUA PB JE NBR7675 DN 300MM</v>
          </cell>
          <cell r="C1466">
            <v>431.01</v>
          </cell>
          <cell r="D1466" t="str">
            <v>M</v>
          </cell>
        </row>
        <row r="1467">
          <cell r="A1467">
            <v>7220100060</v>
          </cell>
          <cell r="B1467" t="str">
            <v>TUBO FOFO K7 AGUA PB JE NBR7675 DN 400MM</v>
          </cell>
          <cell r="C1467">
            <v>553.53</v>
          </cell>
          <cell r="D1467" t="str">
            <v>M</v>
          </cell>
        </row>
        <row r="1468">
          <cell r="A1468">
            <v>7220100070</v>
          </cell>
          <cell r="B1468" t="str">
            <v>TUBO FOFO K7 AGUA PB JE NBR7675 DN 450MM</v>
          </cell>
          <cell r="C1468">
            <v>653.4</v>
          </cell>
          <cell r="D1468" t="str">
            <v>M</v>
          </cell>
        </row>
        <row r="1469">
          <cell r="A1469">
            <v>7220100120</v>
          </cell>
          <cell r="B1469" t="str">
            <v>TUBO FOFO K7 AGUA PB JE NBR7675 DN 900MM</v>
          </cell>
          <cell r="C1469">
            <v>1995.87</v>
          </cell>
          <cell r="D1469" t="str">
            <v>M</v>
          </cell>
        </row>
        <row r="1470">
          <cell r="A1470">
            <v>7220100160</v>
          </cell>
          <cell r="B1470" t="str">
            <v>TUBO FOFO K9 AGUA PB JE NBR7675 DN 100MM</v>
          </cell>
          <cell r="C1470">
            <v>205.77</v>
          </cell>
          <cell r="D1470" t="str">
            <v>M</v>
          </cell>
        </row>
        <row r="1471">
          <cell r="A1471">
            <v>7220100180</v>
          </cell>
          <cell r="B1471" t="str">
            <v>TUBO FOFO K9 AGUA PB JE NBR7675 DN 200MM</v>
          </cell>
          <cell r="C1471">
            <v>314.21</v>
          </cell>
          <cell r="D1471" t="str">
            <v>M</v>
          </cell>
        </row>
        <row r="1472">
          <cell r="A1472">
            <v>7220150010</v>
          </cell>
          <cell r="B1472" t="str">
            <v>TUBO FOFO K7 ESG PB JE NBR15420 DN 150MM</v>
          </cell>
          <cell r="C1472">
            <v>261.39</v>
          </cell>
          <cell r="D1472" t="str">
            <v>M</v>
          </cell>
        </row>
        <row r="1473">
          <cell r="A1473">
            <v>7220150020</v>
          </cell>
          <cell r="B1473" t="str">
            <v>TUBO FOFO K7 ESG PB JE NBR15420 DN 200MM</v>
          </cell>
          <cell r="C1473">
            <v>320.74</v>
          </cell>
          <cell r="D1473" t="str">
            <v>M</v>
          </cell>
        </row>
        <row r="1474">
          <cell r="A1474">
            <v>7220150030</v>
          </cell>
          <cell r="B1474" t="str">
            <v>TUBO FOFO K7 ESG PB JE NBR15420 DN 250MM</v>
          </cell>
          <cell r="C1474">
            <v>388.74</v>
          </cell>
          <cell r="D1474" t="str">
            <v>M</v>
          </cell>
        </row>
        <row r="1475">
          <cell r="A1475">
            <v>7220150040</v>
          </cell>
          <cell r="B1475" t="str">
            <v>TUBO FOFO K7 ESG PB JE NBR15420 DN 300MM</v>
          </cell>
          <cell r="C1475">
            <v>469.52</v>
          </cell>
          <cell r="D1475" t="str">
            <v>M</v>
          </cell>
        </row>
        <row r="1476">
          <cell r="A1476">
            <v>7220150050</v>
          </cell>
          <cell r="B1476" t="str">
            <v>TUBO FOFO K7 ESG PB JE NBR15420 DN 350MM</v>
          </cell>
          <cell r="C1476">
            <v>556.2</v>
          </cell>
          <cell r="D1476" t="str">
            <v>M</v>
          </cell>
        </row>
        <row r="1477">
          <cell r="A1477">
            <v>7220150060</v>
          </cell>
          <cell r="B1477" t="str">
            <v>TUBO FOFO K7 ESG PB JE NBR15420 DN 400MM</v>
          </cell>
          <cell r="C1477">
            <v>567.67</v>
          </cell>
          <cell r="D1477" t="str">
            <v>M</v>
          </cell>
        </row>
        <row r="1478">
          <cell r="A1478">
            <v>7220150070</v>
          </cell>
          <cell r="B1478" t="str">
            <v>TUBO FOFO K7 ESG PB JE NBR15420 DN 450MM</v>
          </cell>
          <cell r="C1478">
            <v>728.79</v>
          </cell>
          <cell r="D1478" t="str">
            <v>M</v>
          </cell>
        </row>
        <row r="1479">
          <cell r="A1479">
            <v>7220150080</v>
          </cell>
          <cell r="B1479" t="str">
            <v>TUBO FOFO K7 ESG PB JE NBR15420 DN 500MM</v>
          </cell>
          <cell r="C1479">
            <v>808.92</v>
          </cell>
          <cell r="D1479" t="str">
            <v>M</v>
          </cell>
        </row>
        <row r="1480">
          <cell r="A1480">
            <v>7220150150</v>
          </cell>
          <cell r="B1480" t="str">
            <v>TUBO FOFO K9 ESG PB JE NBR15420 DN 80MM</v>
          </cell>
          <cell r="C1480">
            <v>217.19</v>
          </cell>
          <cell r="D1480" t="str">
            <v>M</v>
          </cell>
        </row>
        <row r="1481">
          <cell r="A1481">
            <v>7220150160</v>
          </cell>
          <cell r="B1481" t="str">
            <v>TUBO FOFO K9 ESG PB JE NBR15420 DN 100MM</v>
          </cell>
          <cell r="C1481">
            <v>222.45</v>
          </cell>
          <cell r="D1481" t="str">
            <v>M</v>
          </cell>
        </row>
        <row r="1482">
          <cell r="A1482">
            <v>7220150180</v>
          </cell>
          <cell r="B1482" t="str">
            <v>TUBO FOFO K9 ESG PB JE NBR15420 DN 200MM</v>
          </cell>
          <cell r="C1482">
            <v>339.56</v>
          </cell>
          <cell r="D1482" t="str">
            <v>M</v>
          </cell>
        </row>
        <row r="1483">
          <cell r="A1483">
            <v>7220200020</v>
          </cell>
          <cell r="B1483" t="str">
            <v>TOCO FOFO K9 FF10 AGUA DN 80 0,51A1,50M</v>
          </cell>
          <cell r="C1483">
            <v>373.24</v>
          </cell>
          <cell r="D1483" t="str">
            <v>UN</v>
          </cell>
        </row>
        <row r="1484">
          <cell r="A1484">
            <v>7220200070</v>
          </cell>
          <cell r="B1484" t="str">
            <v>TOCO FOFO K9 FF10 ÁGUA DN 100 ATÉ 0,50M</v>
          </cell>
          <cell r="C1484">
            <v>227.34</v>
          </cell>
          <cell r="D1484" t="str">
            <v>UN</v>
          </cell>
        </row>
        <row r="1485">
          <cell r="A1485">
            <v>7220200080</v>
          </cell>
          <cell r="B1485" t="str">
            <v>TOCO FOFO K9 FF10 ÁGUA DN 100 0,51A1,50M</v>
          </cell>
          <cell r="C1485">
            <v>450.11</v>
          </cell>
          <cell r="D1485" t="str">
            <v>UN</v>
          </cell>
        </row>
        <row r="1486">
          <cell r="A1486">
            <v>7220200100</v>
          </cell>
          <cell r="B1486" t="str">
            <v>TOCO FOFO K9 FF10 AGU DN 100 2,51A ,50M</v>
          </cell>
          <cell r="C1486">
            <v>895.63</v>
          </cell>
          <cell r="D1486" t="str">
            <v>UN</v>
          </cell>
        </row>
        <row r="1487">
          <cell r="A1487">
            <v>7220200110</v>
          </cell>
          <cell r="B1487" t="str">
            <v>TOCO FOFO K9 FF10 AGUA DN 100 3,51A4,50M</v>
          </cell>
          <cell r="C1487">
            <v>1118.4</v>
          </cell>
          <cell r="D1487" t="str">
            <v>UN</v>
          </cell>
        </row>
        <row r="1488">
          <cell r="A1488">
            <v>7220200120</v>
          </cell>
          <cell r="B1488" t="str">
            <v>TOCO FOFO K9 FF10 AGU DN 100 4,51A5,80M</v>
          </cell>
          <cell r="C1488">
            <v>1407.99</v>
          </cell>
          <cell r="D1488" t="str">
            <v>UN</v>
          </cell>
        </row>
        <row r="1489">
          <cell r="A1489">
            <v>7220200130</v>
          </cell>
          <cell r="B1489" t="str">
            <v>TOCO FOFO K9 FF10 AGUA DN 150 ATE 0,50M</v>
          </cell>
          <cell r="C1489">
            <v>374.15</v>
          </cell>
          <cell r="D1489" t="str">
            <v>UN</v>
          </cell>
        </row>
        <row r="1490">
          <cell r="A1490">
            <v>7220200140</v>
          </cell>
          <cell r="B1490" t="str">
            <v>TOCO FOFO K9 FF10 AGUA DN 150 0,51A1,50M</v>
          </cell>
          <cell r="C1490">
            <v>710.17</v>
          </cell>
          <cell r="D1490" t="str">
            <v>UN</v>
          </cell>
        </row>
        <row r="1491">
          <cell r="A1491">
            <v>7220200150</v>
          </cell>
          <cell r="B1491" t="str">
            <v>TOCO FOFO K9 FF10 AGUA DN 150 1,51A2,50M</v>
          </cell>
          <cell r="C1491">
            <v>1046.18</v>
          </cell>
          <cell r="D1491" t="str">
            <v>UN</v>
          </cell>
        </row>
        <row r="1492">
          <cell r="A1492">
            <v>7220200160</v>
          </cell>
          <cell r="B1492" t="str">
            <v>TOCO FOFO K9 FF10 AGUA DN 150 2,51A3,50M</v>
          </cell>
          <cell r="C1492">
            <v>1382.2</v>
          </cell>
          <cell r="D1492" t="str">
            <v>UN</v>
          </cell>
        </row>
        <row r="1493">
          <cell r="A1493">
            <v>7220200170</v>
          </cell>
          <cell r="B1493" t="str">
            <v>TOCO FOFO K9 FF10 AGUA DN 150 3,51A4,50M</v>
          </cell>
          <cell r="C1493">
            <v>1718.22</v>
          </cell>
          <cell r="D1493" t="str">
            <v>UN</v>
          </cell>
        </row>
        <row r="1494">
          <cell r="A1494">
            <v>7220200180</v>
          </cell>
          <cell r="B1494" t="str">
            <v>TOCO FOFO K9 FF10 AGUA DN 150 4,51A5,80M</v>
          </cell>
          <cell r="C1494">
            <v>2155.03</v>
          </cell>
          <cell r="D1494" t="str">
            <v>UN</v>
          </cell>
        </row>
        <row r="1495">
          <cell r="A1495">
            <v>7220200190</v>
          </cell>
          <cell r="B1495" t="str">
            <v>TOCO FOFO K9 FF10 AGUA DN 200 ATE 0,50M</v>
          </cell>
          <cell r="C1495">
            <v>482.89</v>
          </cell>
          <cell r="D1495" t="str">
            <v>UN</v>
          </cell>
        </row>
        <row r="1496">
          <cell r="A1496">
            <v>7220200200</v>
          </cell>
          <cell r="B1496" t="str">
            <v>TOCO FOFO K9 FF10 AGUA DN 200 0,51A1,50M</v>
          </cell>
          <cell r="C1496">
            <v>933.31</v>
          </cell>
          <cell r="D1496" t="str">
            <v>UN</v>
          </cell>
        </row>
        <row r="1497">
          <cell r="A1497">
            <v>7220200210</v>
          </cell>
          <cell r="B1497" t="str">
            <v>TOCO FOFO K9 FF10 AGUA DN 200 1,51A2,50M</v>
          </cell>
          <cell r="C1497">
            <v>1383.74</v>
          </cell>
          <cell r="D1497" t="str">
            <v>UN</v>
          </cell>
        </row>
        <row r="1498">
          <cell r="A1498">
            <v>7220200220</v>
          </cell>
          <cell r="B1498" t="str">
            <v>TOCO FOFO K9 FF10 AGUA DN 200 2,51A3,50M</v>
          </cell>
          <cell r="C1498">
            <v>1834.17</v>
          </cell>
          <cell r="D1498" t="str">
            <v>UN</v>
          </cell>
        </row>
        <row r="1499">
          <cell r="A1499">
            <v>7220200230</v>
          </cell>
          <cell r="B1499" t="str">
            <v>TOCO FOFO K9 FF10 AGUA DN 200 3,51A4,00M</v>
          </cell>
          <cell r="C1499">
            <v>2284.59</v>
          </cell>
          <cell r="D1499" t="str">
            <v>UN</v>
          </cell>
        </row>
        <row r="1500">
          <cell r="A1500">
            <v>7220200250</v>
          </cell>
          <cell r="B1500" t="str">
            <v>TOCO FOFO K9 FF10 AGUA DN 250 ATE 0,50M</v>
          </cell>
          <cell r="C1500">
            <v>667.65</v>
          </cell>
          <cell r="D1500" t="str">
            <v>UN</v>
          </cell>
        </row>
        <row r="1501">
          <cell r="A1501">
            <v>7220200260</v>
          </cell>
          <cell r="B1501" t="str">
            <v>TOCO FOFO K9 FF10 AGUA DN 250 0,51A1,50M</v>
          </cell>
          <cell r="C1501">
            <v>1255.68</v>
          </cell>
          <cell r="D1501" t="str">
            <v>UN</v>
          </cell>
        </row>
        <row r="1502">
          <cell r="A1502">
            <v>7220200270</v>
          </cell>
          <cell r="B1502" t="str">
            <v>TOCO FOFO K9 FF10 AGUA DN 250 1,51A2,50M</v>
          </cell>
          <cell r="C1502">
            <v>1843.7</v>
          </cell>
          <cell r="D1502" t="str">
            <v>UN</v>
          </cell>
        </row>
        <row r="1503">
          <cell r="A1503">
            <v>7220200280</v>
          </cell>
          <cell r="B1503" t="str">
            <v>TOCO FOFO K9 FF10 AGUA DN 250 2,51A3,50M</v>
          </cell>
          <cell r="C1503">
            <v>2431.73</v>
          </cell>
          <cell r="D1503" t="str">
            <v>UN</v>
          </cell>
        </row>
        <row r="1504">
          <cell r="A1504">
            <v>7220200300</v>
          </cell>
          <cell r="B1504" t="str">
            <v>TOCO FOFO K9 FF10 AGUA DN 250 4,51A5,80M</v>
          </cell>
          <cell r="C1504">
            <v>3784.19</v>
          </cell>
          <cell r="D1504" t="str">
            <v>UN</v>
          </cell>
        </row>
        <row r="1505">
          <cell r="A1505">
            <v>7220200310</v>
          </cell>
          <cell r="B1505" t="str">
            <v>TOCO FOFO K9 FF10 AGUA DN 300 ATE 0,50M</v>
          </cell>
          <cell r="C1505">
            <v>833.08</v>
          </cell>
          <cell r="D1505" t="str">
            <v>UN</v>
          </cell>
        </row>
        <row r="1506">
          <cell r="A1506">
            <v>7220200320</v>
          </cell>
          <cell r="B1506" t="str">
            <v>TOCO FOFO K9 FF10 AGUA DN 300 0,51A1,50M</v>
          </cell>
          <cell r="C1506">
            <v>1571.6</v>
          </cell>
          <cell r="D1506" t="str">
            <v>UN</v>
          </cell>
        </row>
        <row r="1507">
          <cell r="A1507">
            <v>7220200330</v>
          </cell>
          <cell r="B1507" t="str">
            <v>TOCO FOFO K9 FF10 AGUA DN 300 1,51A2,50M</v>
          </cell>
          <cell r="C1507">
            <v>2310.1</v>
          </cell>
          <cell r="D1507" t="str">
            <v>UN</v>
          </cell>
        </row>
        <row r="1508">
          <cell r="A1508">
            <v>7220200340</v>
          </cell>
          <cell r="B1508" t="str">
            <v>TOCO FOFO K9 FF10 AGUA DN 300 2,51A3,50M</v>
          </cell>
          <cell r="C1508">
            <v>3048.61</v>
          </cell>
          <cell r="D1508" t="str">
            <v>UN</v>
          </cell>
        </row>
        <row r="1509">
          <cell r="A1509">
            <v>7220200430</v>
          </cell>
          <cell r="B1509" t="str">
            <v>TOCO FOFO K9 FF10 AGUA DN 400 ATE 0,50M</v>
          </cell>
          <cell r="C1509">
            <v>1300.31</v>
          </cell>
          <cell r="D1509" t="str">
            <v>UN</v>
          </cell>
        </row>
        <row r="1510">
          <cell r="A1510">
            <v>7220200440</v>
          </cell>
          <cell r="B1510" t="str">
            <v>TOCO FOFO K9 FF10 AGUA DN 400 0,51A1,50M</v>
          </cell>
          <cell r="C1510">
            <v>2457.94</v>
          </cell>
          <cell r="D1510" t="str">
            <v>UN</v>
          </cell>
        </row>
        <row r="1511">
          <cell r="A1511">
            <v>7220200450</v>
          </cell>
          <cell r="B1511" t="str">
            <v>TOCO FOFO K9 FF10 AGUA DN 400 1,51A2,50M</v>
          </cell>
          <cell r="C1511">
            <v>3615.57</v>
          </cell>
          <cell r="D1511" t="str">
            <v>UN</v>
          </cell>
        </row>
        <row r="1512">
          <cell r="A1512">
            <v>7220200490</v>
          </cell>
          <cell r="B1512" t="str">
            <v>TOCO FOFO K9 FF10 AGUA DN 450 ATE 0,50M</v>
          </cell>
          <cell r="C1512">
            <v>1571.2</v>
          </cell>
          <cell r="D1512" t="str">
            <v>UN</v>
          </cell>
        </row>
        <row r="1513">
          <cell r="A1513">
            <v>7220200500</v>
          </cell>
          <cell r="B1513" t="str">
            <v>TOCO FOFO K9 FF10 AGUA DN 450 0,51A1,50M</v>
          </cell>
          <cell r="C1513">
            <v>2935.62</v>
          </cell>
          <cell r="D1513" t="str">
            <v>UN</v>
          </cell>
        </row>
        <row r="1514">
          <cell r="A1514">
            <v>7220200510</v>
          </cell>
          <cell r="B1514" t="str">
            <v>TOCO FOFO K9 FF10 AGUA DN 450 1,51A2,50M</v>
          </cell>
          <cell r="C1514">
            <v>4300.04</v>
          </cell>
          <cell r="D1514" t="str">
            <v>UN</v>
          </cell>
        </row>
        <row r="1515">
          <cell r="A1515">
            <v>7220200520</v>
          </cell>
          <cell r="B1515" t="str">
            <v>TOCO FOFO K9 FF10 AGUA DN 450 2,51A3,50M</v>
          </cell>
          <cell r="C1515">
            <v>5664.45</v>
          </cell>
          <cell r="D1515" t="str">
            <v>UN</v>
          </cell>
        </row>
        <row r="1516">
          <cell r="A1516">
            <v>7220200530</v>
          </cell>
          <cell r="B1516" t="str">
            <v>TOCO FOFO K9 FF10 AGUA DN 450 3,51A4,50M</v>
          </cell>
          <cell r="C1516">
            <v>7028.87</v>
          </cell>
          <cell r="D1516" t="str">
            <v>UN</v>
          </cell>
        </row>
        <row r="1517">
          <cell r="A1517">
            <v>7220200540</v>
          </cell>
          <cell r="B1517" t="str">
            <v>TOCO FOFO K9 FF10 AGU DN 450 4,51A5,80M</v>
          </cell>
          <cell r="C1517">
            <v>8802.61</v>
          </cell>
          <cell r="D1517" t="str">
            <v>UN</v>
          </cell>
        </row>
        <row r="1518">
          <cell r="A1518">
            <v>7220200670</v>
          </cell>
          <cell r="B1518" t="str">
            <v>TOCO FOFO K9 FF10 AGUA DN 700 ATE 0,50M</v>
          </cell>
          <cell r="C1518">
            <v>3637.99</v>
          </cell>
          <cell r="D1518" t="str">
            <v>UN</v>
          </cell>
        </row>
        <row r="1519">
          <cell r="A1519">
            <v>7220200740</v>
          </cell>
          <cell r="B1519" t="str">
            <v>TOCO FOFO K9 FF10 AGUA DN 800 ATE 0,50M</v>
          </cell>
          <cell r="C1519">
            <v>4584.9</v>
          </cell>
          <cell r="D1519" t="str">
            <v>UN</v>
          </cell>
        </row>
        <row r="1520">
          <cell r="A1520">
            <v>7220200750</v>
          </cell>
          <cell r="B1520" t="str">
            <v>TOCO FOFO K9 FF10 AGUA DN 800 0,51A1,50M</v>
          </cell>
          <cell r="C1520">
            <v>8704.17</v>
          </cell>
          <cell r="D1520" t="str">
            <v>UN</v>
          </cell>
        </row>
        <row r="1521">
          <cell r="A1521">
            <v>7220200770</v>
          </cell>
          <cell r="B1521" t="str">
            <v>TOCO FOFO K9 FF10 AGUA DN 800 2,51A3,50M</v>
          </cell>
          <cell r="C1521">
            <v>16942.71</v>
          </cell>
          <cell r="D1521" t="str">
            <v>UN</v>
          </cell>
        </row>
        <row r="1522">
          <cell r="A1522">
            <v>7220200790</v>
          </cell>
          <cell r="B1522" t="str">
            <v>TOCO FOFO K9 FF10 AGUA DN 800 4,51A5,50M</v>
          </cell>
          <cell r="C1522">
            <v>25181.26</v>
          </cell>
          <cell r="D1522" t="str">
            <v>UN</v>
          </cell>
        </row>
        <row r="1523">
          <cell r="A1523">
            <v>7220200830</v>
          </cell>
          <cell r="B1523" t="str">
            <v>TOCO FOFO K9 FF10 AGUA DN 900 1,51A2,50M</v>
          </cell>
          <cell r="C1523">
            <v>15585.45</v>
          </cell>
          <cell r="D1523" t="str">
            <v>UN</v>
          </cell>
        </row>
        <row r="1524">
          <cell r="A1524">
            <v>7220200850</v>
          </cell>
          <cell r="B1524" t="str">
            <v>TOCO FOFO K9 FF10 AGUA DN 900 3,51A4,50M</v>
          </cell>
          <cell r="C1524">
            <v>25477.02</v>
          </cell>
          <cell r="D1524" t="str">
            <v>UN</v>
          </cell>
        </row>
        <row r="1525">
          <cell r="A1525">
            <v>7220200870</v>
          </cell>
          <cell r="B1525" t="str">
            <v>TOCO FOFO K9 FF10 AGUA DN 900 5,51A6,80M</v>
          </cell>
          <cell r="C1525">
            <v>36852.31</v>
          </cell>
          <cell r="D1525" t="str">
            <v>UN</v>
          </cell>
        </row>
        <row r="1526">
          <cell r="A1526">
            <v>7220201015</v>
          </cell>
          <cell r="B1526" t="str">
            <v>TOCO FOFO K9 PF10 AGUA DN 50 0,51A1,50M</v>
          </cell>
          <cell r="C1526">
            <v>231.91</v>
          </cell>
          <cell r="D1526" t="str">
            <v>UN</v>
          </cell>
        </row>
        <row r="1527">
          <cell r="A1527">
            <v>7220201025</v>
          </cell>
          <cell r="B1527" t="str">
            <v>TOCO FOFO K9 PF10 AGUA DN 80 0,51A1,50M</v>
          </cell>
          <cell r="C1527">
            <v>321.71</v>
          </cell>
          <cell r="D1527" t="str">
            <v>UN</v>
          </cell>
        </row>
        <row r="1528">
          <cell r="A1528">
            <v>7220220190</v>
          </cell>
          <cell r="B1528" t="str">
            <v>TOCO FOFO K9 FF16 AGUA DN 200 ATE 0,50M</v>
          </cell>
          <cell r="C1528">
            <v>482.89</v>
          </cell>
          <cell r="D1528" t="str">
            <v>UN</v>
          </cell>
        </row>
        <row r="1529">
          <cell r="A1529">
            <v>7220220200</v>
          </cell>
          <cell r="B1529" t="str">
            <v>TOCO FOFO K9 FF16 AGUA DN 200 0,51A1,50M</v>
          </cell>
          <cell r="C1529">
            <v>933.31</v>
          </cell>
          <cell r="D1529" t="str">
            <v>UN</v>
          </cell>
        </row>
        <row r="1530">
          <cell r="A1530">
            <v>7220220210</v>
          </cell>
          <cell r="B1530" t="str">
            <v>TOCO FOFO K9 FF1 AGUA DN 200 1,51A2,50M</v>
          </cell>
          <cell r="C1530">
            <v>1522.11</v>
          </cell>
          <cell r="D1530" t="str">
            <v>UN</v>
          </cell>
        </row>
        <row r="1531">
          <cell r="A1531">
            <v>7220220220</v>
          </cell>
          <cell r="B1531" t="str">
            <v>TOCO FOFO K9 FF16 AGUA DN 200 2,51A3,50M</v>
          </cell>
          <cell r="C1531">
            <v>1834.17</v>
          </cell>
          <cell r="D1531" t="str">
            <v>UN</v>
          </cell>
        </row>
        <row r="1532">
          <cell r="A1532">
            <v>7220220240</v>
          </cell>
          <cell r="B1532" t="str">
            <v>TOCO FOFO K9 FF16 AGUA DN 200 4,51A5,80M</v>
          </cell>
          <cell r="C1532">
            <v>2870.14</v>
          </cell>
          <cell r="D1532" t="str">
            <v>UN</v>
          </cell>
        </row>
        <row r="1533">
          <cell r="A1533">
            <v>7220220250</v>
          </cell>
          <cell r="B1533" t="str">
            <v>TOCO FOFO K9 FF16 AGUA DN 250 ATE 0,50M</v>
          </cell>
          <cell r="C1533">
            <v>734.42</v>
          </cell>
          <cell r="D1533" t="str">
            <v>UN</v>
          </cell>
        </row>
        <row r="1534">
          <cell r="A1534">
            <v>7220220260</v>
          </cell>
          <cell r="B1534" t="str">
            <v>TOCO FOFO K9 FF16 AGUA DN 250 0,51A1,50M</v>
          </cell>
          <cell r="C1534">
            <v>1381.25</v>
          </cell>
          <cell r="D1534" t="str">
            <v>UN</v>
          </cell>
        </row>
        <row r="1535">
          <cell r="A1535">
            <v>7220220310</v>
          </cell>
          <cell r="B1535" t="str">
            <v>TOCO FOFO K9 FF10 AGUA DN 300 ATE 0,50M</v>
          </cell>
          <cell r="C1535">
            <v>1478.96</v>
          </cell>
          <cell r="D1535" t="str">
            <v>UN</v>
          </cell>
        </row>
        <row r="1536">
          <cell r="A1536">
            <v>7220220320</v>
          </cell>
          <cell r="B1536" t="str">
            <v>TOCO FOFO K9 FF16 AGUA DN 300 0,51A1,50M</v>
          </cell>
          <cell r="C1536">
            <v>1866.6</v>
          </cell>
          <cell r="D1536" t="str">
            <v>UN</v>
          </cell>
        </row>
        <row r="1537">
          <cell r="A1537">
            <v>7220220330</v>
          </cell>
          <cell r="B1537" t="str">
            <v>TOCO FOFO K9 FF1 AGUA DN 300 1,51A2,50M</v>
          </cell>
          <cell r="C1537">
            <v>2982.05</v>
          </cell>
          <cell r="D1537" t="str">
            <v>UN</v>
          </cell>
        </row>
        <row r="1538">
          <cell r="A1538">
            <v>7220220340</v>
          </cell>
          <cell r="B1538" t="str">
            <v>TOCO FOFO K9 FF16 AGUA DN 300 2,51A3,50M</v>
          </cell>
          <cell r="C1538">
            <v>3353.47</v>
          </cell>
          <cell r="D1538" t="str">
            <v>UN</v>
          </cell>
        </row>
        <row r="1539">
          <cell r="A1539">
            <v>7220250010</v>
          </cell>
          <cell r="B1539" t="str">
            <v>TOCO FOFO K9 PF10 AGUA DN 80 ATE 0,50M</v>
          </cell>
          <cell r="C1539">
            <v>141.6</v>
          </cell>
          <cell r="D1539" t="str">
            <v>UN</v>
          </cell>
        </row>
        <row r="1540">
          <cell r="A1540">
            <v>7220250020</v>
          </cell>
          <cell r="B1540" t="str">
            <v>TOCO FOFO K9 PF16 AGUA DN 80 0,51A1,50M</v>
          </cell>
          <cell r="C1540">
            <v>321.71</v>
          </cell>
          <cell r="D1540" t="str">
            <v>UN</v>
          </cell>
        </row>
        <row r="1541">
          <cell r="A1541">
            <v>7220250035</v>
          </cell>
          <cell r="B1541" t="str">
            <v>TOCO FOFO K9 PF16 AGUA DN 80 2,51A3,50M</v>
          </cell>
          <cell r="C1541">
            <v>811.53</v>
          </cell>
          <cell r="D1541" t="str">
            <v>UN</v>
          </cell>
        </row>
        <row r="1542">
          <cell r="A1542">
            <v>7220250060</v>
          </cell>
          <cell r="B1542" t="str">
            <v>TOCO FOFO K9 PF10 AGUA DN 100 ATE 0,50M</v>
          </cell>
          <cell r="C1542">
            <v>169.36</v>
          </cell>
          <cell r="D1542" t="str">
            <v>UN</v>
          </cell>
        </row>
        <row r="1543">
          <cell r="A1543">
            <v>7220250070</v>
          </cell>
          <cell r="B1543" t="str">
            <v>TOCO FOFO K9 PF10 AGUA DN 100 0,51A1,50M</v>
          </cell>
          <cell r="C1543">
            <v>392.12</v>
          </cell>
          <cell r="D1543" t="str">
            <v>UN</v>
          </cell>
        </row>
        <row r="1544">
          <cell r="A1544">
            <v>7220250120</v>
          </cell>
          <cell r="B1544" t="str">
            <v>TOCO FOFO K9 PF10 AGU DN 150 ATE 0,50M</v>
          </cell>
          <cell r="C1544">
            <v>271.08</v>
          </cell>
          <cell r="D1544" t="str">
            <v>UN</v>
          </cell>
        </row>
        <row r="1545">
          <cell r="A1545">
            <v>7220250130</v>
          </cell>
          <cell r="B1545" t="str">
            <v>TOCO FOFO K9 PF10 AGUA DN 150 0,51A1,50M</v>
          </cell>
          <cell r="C1545">
            <v>607.1</v>
          </cell>
          <cell r="D1545" t="str">
            <v>UN</v>
          </cell>
        </row>
        <row r="1546">
          <cell r="A1546">
            <v>7220250160</v>
          </cell>
          <cell r="B1546" t="str">
            <v>TOCO FOFO K9 PF10 AGUA DN 150 3,51A4,50M</v>
          </cell>
          <cell r="C1546">
            <v>1615.14</v>
          </cell>
          <cell r="D1546" t="str">
            <v>UN</v>
          </cell>
        </row>
        <row r="1547">
          <cell r="A1547">
            <v>7220250170</v>
          </cell>
          <cell r="B1547" t="str">
            <v>TOCO FOFO K9 PF10 AGUA DN 150 3,51A5,80M</v>
          </cell>
          <cell r="C1547">
            <v>2051.96</v>
          </cell>
          <cell r="D1547" t="str">
            <v>UN</v>
          </cell>
        </row>
        <row r="1548">
          <cell r="A1548">
            <v>7220250190</v>
          </cell>
          <cell r="B1548" t="str">
            <v>TOCO FOFO K9 PF10 AGUA DN 200 0,51A1,50M</v>
          </cell>
          <cell r="C1548">
            <v>804.47</v>
          </cell>
          <cell r="D1548" t="str">
            <v>UN</v>
          </cell>
        </row>
        <row r="1549">
          <cell r="A1549">
            <v>7220250200</v>
          </cell>
          <cell r="B1549" t="str">
            <v>TOCO FOFO K9 PF10 AGUA DN 200 1,51A2,50M</v>
          </cell>
          <cell r="C1549">
            <v>1254.9</v>
          </cell>
          <cell r="D1549" t="str">
            <v>UN</v>
          </cell>
        </row>
        <row r="1550">
          <cell r="A1550">
            <v>7220250210</v>
          </cell>
          <cell r="B1550" t="str">
            <v>TOCO FOFO K9 PF10 AGUA DN 200 2,51A3,50M</v>
          </cell>
          <cell r="C1550">
            <v>1705.33</v>
          </cell>
          <cell r="D1550" t="str">
            <v>UN</v>
          </cell>
        </row>
        <row r="1551">
          <cell r="A1551">
            <v>7220250250</v>
          </cell>
          <cell r="B1551" t="str">
            <v>TOCO FOFO K9 PF10 AGUA DN 250 0,51A1,50M</v>
          </cell>
          <cell r="C1551">
            <v>1068.85</v>
          </cell>
          <cell r="D1551" t="str">
            <v>UN</v>
          </cell>
        </row>
        <row r="1552">
          <cell r="A1552">
            <v>7220250270</v>
          </cell>
          <cell r="B1552" t="str">
            <v>TOCO FOFO K9 PF10 AGUA DN 250 2,51A3,50M</v>
          </cell>
          <cell r="C1552">
            <v>2244.91</v>
          </cell>
          <cell r="D1552" t="str">
            <v>UN</v>
          </cell>
        </row>
        <row r="1553">
          <cell r="A1553">
            <v>7220250290</v>
          </cell>
          <cell r="B1553" t="str">
            <v>TOCO FOFO K9 PF10 AGUA DN 250 4,51A5,80M</v>
          </cell>
          <cell r="C1553">
            <v>3597.36</v>
          </cell>
          <cell r="D1553" t="str">
            <v>UN</v>
          </cell>
        </row>
        <row r="1554">
          <cell r="A1554">
            <v>7220250300</v>
          </cell>
          <cell r="B1554" t="str">
            <v>TOCO FOFO K9 PF10 AGUA DN 300 ATE 0,50M</v>
          </cell>
          <cell r="C1554">
            <v>601.17</v>
          </cell>
          <cell r="D1554" t="str">
            <v>UN</v>
          </cell>
        </row>
        <row r="1555">
          <cell r="A1555">
            <v>7220250310</v>
          </cell>
          <cell r="B1555" t="str">
            <v>TOCO FOFO K9 PF10 AGUA DN 300 0,51A1,50M</v>
          </cell>
          <cell r="C1555">
            <v>1339.68</v>
          </cell>
          <cell r="D1555" t="str">
            <v>UN</v>
          </cell>
        </row>
        <row r="1556">
          <cell r="A1556">
            <v>7220250320</v>
          </cell>
          <cell r="B1556" t="str">
            <v>TOCO FOFO K9 PF10 AGUA DN 300 1,51A2,50M</v>
          </cell>
          <cell r="C1556">
            <v>2078.19</v>
          </cell>
          <cell r="D1556" t="str">
            <v>UN</v>
          </cell>
        </row>
        <row r="1557">
          <cell r="A1557">
            <v>7220250330</v>
          </cell>
          <cell r="B1557" t="str">
            <v>TOCO FOFO K9 PF10 AGUA DN 300 2,51A3,50M</v>
          </cell>
          <cell r="C1557">
            <v>2816.7</v>
          </cell>
          <cell r="D1557" t="str">
            <v>UN</v>
          </cell>
        </row>
        <row r="1558">
          <cell r="A1558">
            <v>7220250340</v>
          </cell>
          <cell r="B1558" t="str">
            <v>TOCO FOFO K9 PF10 AGUA DN 300 3,51A4,50M</v>
          </cell>
          <cell r="C1558">
            <v>3555.21</v>
          </cell>
          <cell r="D1558" t="str">
            <v>UN</v>
          </cell>
        </row>
        <row r="1559">
          <cell r="A1559">
            <v>7220250350</v>
          </cell>
          <cell r="B1559" t="str">
            <v>TOCO FOFO K9 PF10 AGUA DN 300 4,51A5,80M</v>
          </cell>
          <cell r="C1559">
            <v>4515.28</v>
          </cell>
          <cell r="D1559" t="str">
            <v>UN</v>
          </cell>
        </row>
        <row r="1560">
          <cell r="A1560">
            <v>7220250430</v>
          </cell>
          <cell r="B1560" t="str">
            <v>TOCO FOFO K9 PF10 AGUA DN 400 0,51A1,50M</v>
          </cell>
          <cell r="C1560">
            <v>2097.19</v>
          </cell>
          <cell r="D1560" t="str">
            <v>UN</v>
          </cell>
        </row>
        <row r="1561">
          <cell r="A1561">
            <v>7220250470</v>
          </cell>
          <cell r="B1561" t="str">
            <v>TOCO FOFO K9 PF10 AGUA DN 400 4,51A5,80M</v>
          </cell>
          <cell r="C1561">
            <v>7074.99</v>
          </cell>
          <cell r="D1561" t="str">
            <v>UN</v>
          </cell>
        </row>
        <row r="1562">
          <cell r="A1562">
            <v>7220250490</v>
          </cell>
          <cell r="B1562" t="str">
            <v>TOCO FOFO K9 PF10 AGUA DN 450 0,51A1,50M</v>
          </cell>
          <cell r="C1562">
            <v>2491.12</v>
          </cell>
          <cell r="D1562" t="str">
            <v>UN</v>
          </cell>
        </row>
        <row r="1563">
          <cell r="A1563">
            <v>7220250500</v>
          </cell>
          <cell r="B1563" t="str">
            <v>TOCO FOFO K9 PF10 AGUA DN 450 1,51A2,50M</v>
          </cell>
          <cell r="C1563">
            <v>3855.53</v>
          </cell>
          <cell r="D1563" t="str">
            <v>UN</v>
          </cell>
        </row>
        <row r="1564">
          <cell r="A1564">
            <v>7220250610</v>
          </cell>
          <cell r="B1564" t="str">
            <v>TOCO FOFO K9 PF10 AGUA DN 600 0,51A1,50M</v>
          </cell>
          <cell r="C1564">
            <v>3458.03</v>
          </cell>
          <cell r="D1564" t="str">
            <v>UN</v>
          </cell>
        </row>
        <row r="1565">
          <cell r="A1565">
            <v>7220250810</v>
          </cell>
          <cell r="B1565" t="str">
            <v>TOCO FOFO K9 PF10 AGUA DN 900 0,51A1,50M</v>
          </cell>
          <cell r="C1565">
            <v>9029.17</v>
          </cell>
          <cell r="D1565" t="str">
            <v>UN</v>
          </cell>
        </row>
        <row r="1566">
          <cell r="A1566">
            <v>7220250820</v>
          </cell>
          <cell r="B1566" t="str">
            <v>TOCO FOFO K9 PF10 AGUA DN 900 1,51A2,50M</v>
          </cell>
          <cell r="C1566">
            <v>13974.95</v>
          </cell>
          <cell r="D1566" t="str">
            <v>UN</v>
          </cell>
        </row>
        <row r="1567">
          <cell r="A1567">
            <v>7220250860</v>
          </cell>
          <cell r="B1567" t="str">
            <v>TOCO FOFO K9 PF10 AGUA DN 900 5,51A6,80M</v>
          </cell>
          <cell r="C1567">
            <v>35241.81</v>
          </cell>
          <cell r="D1567" t="str">
            <v>UN</v>
          </cell>
        </row>
        <row r="1568">
          <cell r="A1568">
            <v>7220270020</v>
          </cell>
          <cell r="B1568" t="str">
            <v>TOCO FOFO K9 PF16 AGUA DN 80 0,51A1,50M</v>
          </cell>
          <cell r="C1568">
            <v>321.71</v>
          </cell>
          <cell r="D1568" t="str">
            <v>UN</v>
          </cell>
        </row>
        <row r="1569">
          <cell r="A1569">
            <v>7220270200</v>
          </cell>
          <cell r="B1569" t="str">
            <v>TOCO FOFO K9 PF16 AGUA DN 200 1,51A2,50M</v>
          </cell>
          <cell r="C1569">
            <v>1705.33</v>
          </cell>
          <cell r="D1569" t="str">
            <v>UN</v>
          </cell>
        </row>
        <row r="1570">
          <cell r="A1570">
            <v>7220270210</v>
          </cell>
          <cell r="B1570" t="str">
            <v>TOCO FOFO K9 PF16 AGUA DN 200 2,51A3,50M</v>
          </cell>
          <cell r="C1570">
            <v>1705.33</v>
          </cell>
          <cell r="D1570" t="str">
            <v>UN</v>
          </cell>
        </row>
        <row r="1571">
          <cell r="A1571">
            <v>7220270230</v>
          </cell>
          <cell r="B1571" t="str">
            <v>TOCO FOFO K9 PF16 AGUA DN 200 4,51A5,80M</v>
          </cell>
          <cell r="C1571">
            <v>2741.3</v>
          </cell>
          <cell r="D1571" t="str">
            <v>UN</v>
          </cell>
        </row>
        <row r="1572">
          <cell r="A1572">
            <v>7220270470</v>
          </cell>
          <cell r="B1572" t="str">
            <v>TOCO FOFO K9 PF16 AGUA DN 400 4,51A5,80M</v>
          </cell>
          <cell r="C1572">
            <v>9924.6</v>
          </cell>
          <cell r="D1572" t="str">
            <v>UN</v>
          </cell>
        </row>
        <row r="1573">
          <cell r="A1573">
            <v>7220300010</v>
          </cell>
          <cell r="B1573" t="str">
            <v>TOCO FOFO K9 PP AGUA DN 80 ATE 0,50M</v>
          </cell>
          <cell r="C1573">
            <v>90.06</v>
          </cell>
          <cell r="D1573" t="str">
            <v>UN</v>
          </cell>
        </row>
        <row r="1574">
          <cell r="A1574">
            <v>7220300020</v>
          </cell>
          <cell r="B1574" t="str">
            <v>TOCO FOFO K9 PP AGUA DN 80 0,51A1,50M</v>
          </cell>
          <cell r="C1574">
            <v>270.17</v>
          </cell>
          <cell r="D1574" t="str">
            <v>UN</v>
          </cell>
        </row>
        <row r="1575">
          <cell r="A1575">
            <v>7220300030</v>
          </cell>
          <cell r="B1575" t="str">
            <v>TOCO FOFO K9 PP AGUA DN 80 1,51A2,50M</v>
          </cell>
          <cell r="C1575">
            <v>450.3</v>
          </cell>
          <cell r="D1575" t="str">
            <v>UN</v>
          </cell>
        </row>
        <row r="1576">
          <cell r="A1576">
            <v>7220300070</v>
          </cell>
          <cell r="B1576" t="str">
            <v>TOCO FOFO K9 PP AGU DN 100 ATÉ 0,50M</v>
          </cell>
          <cell r="C1576">
            <v>111.39</v>
          </cell>
          <cell r="D1576" t="str">
            <v>UN</v>
          </cell>
        </row>
        <row r="1577">
          <cell r="A1577">
            <v>7220300080</v>
          </cell>
          <cell r="B1577" t="str">
            <v>TOCO FOFO K9 PP AGUA DN 100 0,51A1,50M</v>
          </cell>
          <cell r="C1577">
            <v>334.15</v>
          </cell>
          <cell r="D1577" t="str">
            <v>UN</v>
          </cell>
        </row>
        <row r="1578">
          <cell r="A1578">
            <v>7220300090</v>
          </cell>
          <cell r="B1578" t="str">
            <v>TOCO FOFO K9 PP AGUA DN 100 1,51A2,50M</v>
          </cell>
          <cell r="C1578">
            <v>556.91</v>
          </cell>
          <cell r="D1578" t="str">
            <v>UN</v>
          </cell>
        </row>
        <row r="1579">
          <cell r="A1579">
            <v>7220300120</v>
          </cell>
          <cell r="B1579" t="str">
            <v>TOCO FOFO K9 PP AGUA DN 100 4,51A5,80M</v>
          </cell>
          <cell r="C1579">
            <v>1292.03</v>
          </cell>
          <cell r="D1579" t="str">
            <v>UN</v>
          </cell>
        </row>
        <row r="1580">
          <cell r="A1580">
            <v>7220300130</v>
          </cell>
          <cell r="B1580" t="str">
            <v>TOCO FOFO K9 PP AGUA DN 150 ATE 0,50M</v>
          </cell>
          <cell r="C1580">
            <v>168.01</v>
          </cell>
          <cell r="D1580" t="str">
            <v>UN</v>
          </cell>
        </row>
        <row r="1581">
          <cell r="A1581">
            <v>7220300140</v>
          </cell>
          <cell r="B1581" t="str">
            <v>TOCO FOFO K9 PP AGUA DN 150 0,51A1,50M</v>
          </cell>
          <cell r="C1581">
            <v>504.03</v>
          </cell>
          <cell r="D1581" t="str">
            <v>UN</v>
          </cell>
        </row>
        <row r="1582">
          <cell r="A1582">
            <v>7220300150</v>
          </cell>
          <cell r="B1582" t="str">
            <v>TOCO FOFO K9 PP AGUA DN 150 1,51A2,50M</v>
          </cell>
          <cell r="C1582">
            <v>840.03</v>
          </cell>
          <cell r="D1582" t="str">
            <v>UN</v>
          </cell>
        </row>
        <row r="1583">
          <cell r="A1583">
            <v>7220300160</v>
          </cell>
          <cell r="B1583" t="str">
            <v>TOCO FOFO K9 PP AGUA DN 150 2,51A3,50M</v>
          </cell>
          <cell r="C1583">
            <v>1176.05</v>
          </cell>
          <cell r="D1583" t="str">
            <v>UN</v>
          </cell>
        </row>
        <row r="1584">
          <cell r="A1584">
            <v>7220300170</v>
          </cell>
          <cell r="B1584" t="str">
            <v>TOCO FOFO K9 PP AGUA DN 150 3,51A4,50M</v>
          </cell>
          <cell r="C1584">
            <v>1512.07</v>
          </cell>
          <cell r="D1584" t="str">
            <v>UN</v>
          </cell>
        </row>
        <row r="1585">
          <cell r="A1585">
            <v>7220300180</v>
          </cell>
          <cell r="B1585" t="str">
            <v>TOCO FOFO K9 PP AGUA DN 150 4,51A5,80M</v>
          </cell>
          <cell r="C1585">
            <v>1948.89</v>
          </cell>
          <cell r="D1585" t="str">
            <v>UN</v>
          </cell>
        </row>
        <row r="1586">
          <cell r="A1586">
            <v>7220300190</v>
          </cell>
          <cell r="B1586" t="str">
            <v>TOCO FOFO K9 PP AGUA DN 200 ATE 0,50M</v>
          </cell>
          <cell r="C1586">
            <v>225.21</v>
          </cell>
          <cell r="D1586" t="str">
            <v>UN</v>
          </cell>
        </row>
        <row r="1587">
          <cell r="A1587">
            <v>7220300200</v>
          </cell>
          <cell r="B1587" t="str">
            <v>TOCO FOFO K9 PP AGUA DN 200 0,51A1,50M</v>
          </cell>
          <cell r="C1587">
            <v>675.63</v>
          </cell>
          <cell r="D1587" t="str">
            <v>UN</v>
          </cell>
        </row>
        <row r="1588">
          <cell r="A1588">
            <v>7220300210</v>
          </cell>
          <cell r="B1588" t="str">
            <v>TOCO FOFO K9 PP AGUA DN 200 1,51A2,50M</v>
          </cell>
          <cell r="C1588">
            <v>1126.06</v>
          </cell>
          <cell r="D1588" t="str">
            <v>UN</v>
          </cell>
        </row>
        <row r="1589">
          <cell r="A1589">
            <v>7220300220</v>
          </cell>
          <cell r="B1589" t="str">
            <v>TOCO FOFO K9 PP AGUA DN 200 2,51A3,50M</v>
          </cell>
          <cell r="C1589">
            <v>1576.49</v>
          </cell>
          <cell r="D1589" t="str">
            <v>UN</v>
          </cell>
        </row>
        <row r="1590">
          <cell r="A1590">
            <v>7220300250</v>
          </cell>
          <cell r="B1590" t="str">
            <v>TOCO FOFO K9 PP AGUA DN 250 ATE 0,50M</v>
          </cell>
          <cell r="C1590">
            <v>294.01</v>
          </cell>
          <cell r="D1590" t="str">
            <v>UN</v>
          </cell>
        </row>
        <row r="1591">
          <cell r="A1591">
            <v>7220300260</v>
          </cell>
          <cell r="B1591" t="str">
            <v>TOCO FOFO K9 PP AGUA DN 250 0,51A1,50M</v>
          </cell>
          <cell r="C1591">
            <v>882.04</v>
          </cell>
          <cell r="D1591" t="str">
            <v>UN</v>
          </cell>
        </row>
        <row r="1592">
          <cell r="A1592">
            <v>7220300270</v>
          </cell>
          <cell r="B1592" t="str">
            <v>TOCO FOFO K9 PP AGUA DN 250 1,51A2,50M</v>
          </cell>
          <cell r="C1592">
            <v>1470.06</v>
          </cell>
          <cell r="D1592" t="str">
            <v>UN</v>
          </cell>
        </row>
        <row r="1593">
          <cell r="A1593">
            <v>7220300280</v>
          </cell>
          <cell r="B1593" t="str">
            <v>TOCO FOFO K9 PP AGUA DN 250 2,51A3,50M</v>
          </cell>
          <cell r="C1593">
            <v>2058.1</v>
          </cell>
          <cell r="D1593" t="str">
            <v>UN</v>
          </cell>
        </row>
        <row r="1594">
          <cell r="A1594">
            <v>7220300290</v>
          </cell>
          <cell r="B1594" t="str">
            <v>TOCO FOFO K9 PP AGUA DN 250 3,51A4,50M</v>
          </cell>
          <cell r="C1594">
            <v>2646.12</v>
          </cell>
          <cell r="D1594" t="str">
            <v>UN</v>
          </cell>
        </row>
        <row r="1595">
          <cell r="A1595">
            <v>7220300320</v>
          </cell>
          <cell r="B1595" t="str">
            <v>TOCO FOFO K9 PP AGUA DN 300 0,51A1,50M</v>
          </cell>
          <cell r="C1595">
            <v>1107.77</v>
          </cell>
          <cell r="D1595" t="str">
            <v>UN</v>
          </cell>
        </row>
        <row r="1596">
          <cell r="A1596">
            <v>7220300330</v>
          </cell>
          <cell r="B1596" t="str">
            <v>TOCO FOFO K9 PP AGUA DN 300 1,51A2,50M</v>
          </cell>
          <cell r="C1596">
            <v>1846.27</v>
          </cell>
          <cell r="D1596" t="str">
            <v>UN</v>
          </cell>
        </row>
        <row r="1597">
          <cell r="A1597">
            <v>7220300440</v>
          </cell>
          <cell r="B1597" t="str">
            <v>TOCO FOFO K9 PP AGUA DN 400 0,51A1,50M</v>
          </cell>
          <cell r="C1597">
            <v>1736.44</v>
          </cell>
          <cell r="D1597" t="str">
            <v>UN</v>
          </cell>
        </row>
        <row r="1598">
          <cell r="A1598">
            <v>7220300450</v>
          </cell>
          <cell r="B1598" t="str">
            <v>TOCO FOFO K9 PP AGUA DN 400 1,51A2,50M</v>
          </cell>
          <cell r="C1598">
            <v>2894.07</v>
          </cell>
          <cell r="D1598" t="str">
            <v>UN</v>
          </cell>
        </row>
        <row r="1599">
          <cell r="A1599">
            <v>7220300460</v>
          </cell>
          <cell r="B1599" t="str">
            <v>TOCO FOFO K9 PP AGUA DN 400 2,51A3,50M</v>
          </cell>
          <cell r="C1599">
            <v>4051.7</v>
          </cell>
          <cell r="D1599" t="str">
            <v>UN</v>
          </cell>
        </row>
        <row r="1600">
          <cell r="A1600">
            <v>7220300470</v>
          </cell>
          <cell r="B1600" t="str">
            <v>TOCO FOFO K9 PP AGUA DN 400 3,51A4,50M</v>
          </cell>
          <cell r="C1600">
            <v>5209.33</v>
          </cell>
          <cell r="D1600" t="str">
            <v>UN</v>
          </cell>
        </row>
        <row r="1601">
          <cell r="A1601">
            <v>7220300830</v>
          </cell>
          <cell r="B1601" t="str">
            <v>TOCO FOFO K9 PP AGUA DN 900 1,51A2,50M</v>
          </cell>
          <cell r="C1601">
            <v>12364.45</v>
          </cell>
          <cell r="D1601" t="str">
            <v>UN</v>
          </cell>
        </row>
        <row r="1602">
          <cell r="A1602">
            <v>7220300850</v>
          </cell>
          <cell r="B1602" t="str">
            <v>TOCO FOFO K9 PP AGUA DN 900 3,51A4,50M</v>
          </cell>
          <cell r="C1602">
            <v>22256.02</v>
          </cell>
          <cell r="D1602" t="str">
            <v>UN</v>
          </cell>
        </row>
        <row r="1603">
          <cell r="A1603">
            <v>7220300860</v>
          </cell>
          <cell r="B1603" t="str">
            <v>TOCO FOFO K9 PP AGUA DN 900 4,51A5,50M</v>
          </cell>
          <cell r="C1603">
            <v>27201.79</v>
          </cell>
          <cell r="D1603" t="str">
            <v>UN</v>
          </cell>
        </row>
        <row r="1604">
          <cell r="A1604">
            <v>7220300870</v>
          </cell>
          <cell r="B1604" t="str">
            <v>TOCO FOFO K9 PP AGUA DN 900 5,51A6,80M</v>
          </cell>
          <cell r="C1604">
            <v>33631.31</v>
          </cell>
          <cell r="D1604" t="str">
            <v>UN</v>
          </cell>
        </row>
        <row r="1605">
          <cell r="A1605">
            <v>7220350360</v>
          </cell>
          <cell r="B1605" t="str">
            <v>TOCO FOFO K9 BF10 AGU DN 300 4,51A5,80M</v>
          </cell>
          <cell r="C1605">
            <v>4754.91</v>
          </cell>
          <cell r="D1605" t="str">
            <v>M</v>
          </cell>
        </row>
        <row r="1606">
          <cell r="A1606">
            <v>7220400010</v>
          </cell>
          <cell r="B1606" t="str">
            <v>TOCO FOFO K9 FF10 ESG DN 80 ATE 0,50M</v>
          </cell>
          <cell r="C1606">
            <v>229.83</v>
          </cell>
          <cell r="D1606" t="str">
            <v>UN</v>
          </cell>
        </row>
        <row r="1607">
          <cell r="A1607">
            <v>7220400020</v>
          </cell>
          <cell r="B1607" t="str">
            <v>TOCO FOFO K9 FF10 ESG DN 80 0,51A1,50M</v>
          </cell>
          <cell r="C1607">
            <v>444.18</v>
          </cell>
          <cell r="D1607" t="str">
            <v>UN</v>
          </cell>
        </row>
        <row r="1608">
          <cell r="A1608">
            <v>7220400030</v>
          </cell>
          <cell r="B1608" t="str">
            <v>TOCO FOFO K9 FF10 ESG DN 80 1,51A2,50M</v>
          </cell>
          <cell r="C1608">
            <v>658.51</v>
          </cell>
          <cell r="D1608" t="str">
            <v>UN</v>
          </cell>
        </row>
        <row r="1609">
          <cell r="A1609">
            <v>7220400040</v>
          </cell>
          <cell r="B1609" t="str">
            <v>TOCO FOFO K9 FF10 ESG DN 80 2,51A3,50M</v>
          </cell>
          <cell r="C1609">
            <v>872.86</v>
          </cell>
          <cell r="D1609" t="str">
            <v>UN</v>
          </cell>
        </row>
        <row r="1610">
          <cell r="A1610">
            <v>7220400050</v>
          </cell>
          <cell r="B1610" t="str">
            <v>TOCO FOFO K9 FF10 ESG DN 80 3,51A4,50M</v>
          </cell>
          <cell r="C1610">
            <v>1087.2</v>
          </cell>
          <cell r="D1610" t="str">
            <v>UN</v>
          </cell>
        </row>
        <row r="1611">
          <cell r="A1611">
            <v>7220400060</v>
          </cell>
          <cell r="B1611" t="str">
            <v>TOCO FOFO K9 FF10 ESG DN 80 4,51A5,80M</v>
          </cell>
          <cell r="C1611">
            <v>321.52</v>
          </cell>
          <cell r="D1611" t="str">
            <v>UN</v>
          </cell>
        </row>
        <row r="1612">
          <cell r="A1612">
            <v>7220400070</v>
          </cell>
          <cell r="B1612" t="str">
            <v>TOCO FOFO K9 FF10 ESG DN 100 ATE 0,50M</v>
          </cell>
          <cell r="C1612">
            <v>270.54</v>
          </cell>
          <cell r="D1612" t="str">
            <v>UN</v>
          </cell>
        </row>
        <row r="1613">
          <cell r="A1613">
            <v>7220400080</v>
          </cell>
          <cell r="B1613" t="str">
            <v>TOCO FOFO K9 FF10 ESG DN 100 0,51A1,50M</v>
          </cell>
          <cell r="C1613">
            <v>535.63</v>
          </cell>
          <cell r="D1613" t="str">
            <v>UN</v>
          </cell>
        </row>
        <row r="1614">
          <cell r="A1614">
            <v>7220400090</v>
          </cell>
          <cell r="B1614" t="str">
            <v>TOCO FOFO K9 FF10 ESG DN 100 1,51A2,50M</v>
          </cell>
          <cell r="C1614">
            <v>800.71</v>
          </cell>
          <cell r="D1614" t="str">
            <v>UN</v>
          </cell>
        </row>
        <row r="1615">
          <cell r="A1615">
            <v>7220400100</v>
          </cell>
          <cell r="B1615" t="str">
            <v>TOCO FOFO K9 FF10 ESG DN 100 2,51A3,50M</v>
          </cell>
          <cell r="C1615">
            <v>1065.81</v>
          </cell>
          <cell r="D1615" t="str">
            <v>UN</v>
          </cell>
        </row>
        <row r="1616">
          <cell r="A1616">
            <v>7220400110</v>
          </cell>
          <cell r="B1616" t="str">
            <v>TOCO FOFO K9 FF10 ESG DN 100 3,51A4,50M</v>
          </cell>
          <cell r="C1616">
            <v>1330.9</v>
          </cell>
          <cell r="D1616" t="str">
            <v>UN</v>
          </cell>
        </row>
        <row r="1617">
          <cell r="A1617">
            <v>7220400120</v>
          </cell>
          <cell r="B1617" t="str">
            <v>TOCO FOFO K9 FF10 ESG DN 100 4,51A5,80M</v>
          </cell>
          <cell r="C1617">
            <v>1675.53</v>
          </cell>
          <cell r="D1617" t="str">
            <v>UN</v>
          </cell>
        </row>
        <row r="1618">
          <cell r="A1618">
            <v>7220400130</v>
          </cell>
          <cell r="B1618" t="str">
            <v>TOCO FOFO K9 FF10 ESG DN 150 ATE 0,50M</v>
          </cell>
          <cell r="C1618">
            <v>445.25</v>
          </cell>
          <cell r="D1618" t="str">
            <v>UN</v>
          </cell>
        </row>
        <row r="1619">
          <cell r="A1619">
            <v>7220400140</v>
          </cell>
          <cell r="B1619" t="str">
            <v>TOCO FOFO K9 FF10 ESG DN 150 0,51A1,50M</v>
          </cell>
          <cell r="C1619">
            <v>845.11</v>
          </cell>
          <cell r="D1619" t="str">
            <v>UN</v>
          </cell>
        </row>
        <row r="1620">
          <cell r="A1620">
            <v>7220400150</v>
          </cell>
          <cell r="B1620" t="str">
            <v>TOCO FOFO K9 FF10 ESG DN 150 1,51A2,50M</v>
          </cell>
          <cell r="C1620">
            <v>1244.97</v>
          </cell>
          <cell r="D1620" t="str">
            <v>UN</v>
          </cell>
        </row>
        <row r="1621">
          <cell r="A1621">
            <v>7220400160</v>
          </cell>
          <cell r="B1621" t="str">
            <v>TOCO FOFO K9 FF10 ESG DN 150 2,51A3,50M</v>
          </cell>
          <cell r="C1621">
            <v>1644.82</v>
          </cell>
          <cell r="D1621" t="str">
            <v>UN</v>
          </cell>
        </row>
        <row r="1622">
          <cell r="A1622">
            <v>7220400170</v>
          </cell>
          <cell r="B1622" t="str">
            <v>TOCO FOFO K9 FF10 ESG DN 150 3,51A4,50M</v>
          </cell>
          <cell r="C1622">
            <v>2044.68</v>
          </cell>
          <cell r="D1622" t="str">
            <v>UN</v>
          </cell>
        </row>
        <row r="1623">
          <cell r="A1623">
            <v>7220400180</v>
          </cell>
          <cell r="B1623" t="str">
            <v>TOCO FOFO K9 FF10 ESG DN 150 4,51A5,80M</v>
          </cell>
          <cell r="C1623">
            <v>2564.51</v>
          </cell>
          <cell r="D1623" t="str">
            <v>UN</v>
          </cell>
        </row>
        <row r="1624">
          <cell r="A1624">
            <v>7220400190</v>
          </cell>
          <cell r="B1624" t="str">
            <v>TOCO FOFO K9 BF10 ESG DN 200 ATÉ 0,50M</v>
          </cell>
          <cell r="C1624">
            <v>579.25</v>
          </cell>
          <cell r="D1624" t="str">
            <v>UN</v>
          </cell>
        </row>
        <row r="1625">
          <cell r="A1625">
            <v>7220400200</v>
          </cell>
          <cell r="B1625" t="str">
            <v>TOCO FOFO K9 FF10 ESG DN 200 0,51A1,50M</v>
          </cell>
          <cell r="C1625">
            <v>1110.66</v>
          </cell>
          <cell r="D1625" t="str">
            <v>UN</v>
          </cell>
        </row>
        <row r="1626">
          <cell r="A1626">
            <v>7220400210</v>
          </cell>
          <cell r="B1626" t="str">
            <v>TOCO FOFO K9 FF10 ESG DN 200 1,51A2,50M</v>
          </cell>
          <cell r="C1626">
            <v>1651.27</v>
          </cell>
          <cell r="D1626" t="str">
            <v>UN</v>
          </cell>
        </row>
        <row r="1627">
          <cell r="A1627">
            <v>7220400220</v>
          </cell>
          <cell r="B1627" t="str">
            <v>TOCO FOFO K9 FF10 ESG DN 200 2,51A3,50M</v>
          </cell>
          <cell r="C1627">
            <v>2182.67</v>
          </cell>
          <cell r="D1627" t="str">
            <v>UN</v>
          </cell>
        </row>
        <row r="1628">
          <cell r="A1628">
            <v>7220400230</v>
          </cell>
          <cell r="B1628" t="str">
            <v>TOCO FOFO K9 FF10 ESG DN 200 3,51A4,50M</v>
          </cell>
          <cell r="C1628">
            <v>2718.69</v>
          </cell>
          <cell r="D1628" t="str">
            <v>UN</v>
          </cell>
        </row>
        <row r="1629">
          <cell r="A1629">
            <v>7220400240</v>
          </cell>
          <cell r="B1629" t="str">
            <v>TOCO FOFO K9 FF10 ESG DN 200 4,51A5,80M</v>
          </cell>
          <cell r="C1629">
            <v>3415.5</v>
          </cell>
          <cell r="D1629" t="str">
            <v>UN</v>
          </cell>
        </row>
        <row r="1630">
          <cell r="A1630">
            <v>7220400290</v>
          </cell>
          <cell r="B1630" t="str">
            <v>TOCO FOFO K9 FF10 ESG DN 250 3,51A4,50M</v>
          </cell>
          <cell r="C1630">
            <v>3593.54</v>
          </cell>
          <cell r="D1630" t="str">
            <v>UN</v>
          </cell>
        </row>
        <row r="1631">
          <cell r="A1631">
            <v>7220400310</v>
          </cell>
          <cell r="B1631" t="str">
            <v>TOCO FOFO K9 FF10 ESG DN 300 ATE 0,50M</v>
          </cell>
          <cell r="C1631">
            <v>991.37</v>
          </cell>
          <cell r="D1631" t="str">
            <v>UN</v>
          </cell>
        </row>
        <row r="1632">
          <cell r="A1632">
            <v>7220400370</v>
          </cell>
          <cell r="B1632" t="str">
            <v>TOCO FOFO K9 FF10 ESG DN 350 ATE 0,50M</v>
          </cell>
          <cell r="C1632">
            <v>1286.28</v>
          </cell>
          <cell r="D1632" t="str">
            <v>UN</v>
          </cell>
        </row>
        <row r="1633">
          <cell r="A1633">
            <v>7220450010</v>
          </cell>
          <cell r="B1633" t="str">
            <v>TOCO FOFO K9 PF10 ESG DN 80 ATE 0,50M</v>
          </cell>
          <cell r="C1633">
            <v>168.5</v>
          </cell>
          <cell r="D1633" t="str">
            <v>UN</v>
          </cell>
        </row>
        <row r="1634">
          <cell r="A1634">
            <v>7220450020</v>
          </cell>
          <cell r="B1634" t="str">
            <v>TOCO FOFO K9 PF10 ESG DN 80 0,51A1,50M</v>
          </cell>
          <cell r="C1634">
            <v>382.85</v>
          </cell>
          <cell r="D1634" t="str">
            <v>UN</v>
          </cell>
        </row>
        <row r="1635">
          <cell r="A1635">
            <v>7220450030</v>
          </cell>
          <cell r="B1635" t="str">
            <v>TOCO FOFO K9 PF10 ESG DN 80 1,51A2,50M</v>
          </cell>
          <cell r="C1635">
            <v>597.18</v>
          </cell>
          <cell r="D1635" t="str">
            <v>UN</v>
          </cell>
        </row>
        <row r="1636">
          <cell r="A1636">
            <v>7220450040</v>
          </cell>
          <cell r="B1636" t="str">
            <v>TOCO FOFO K9 PF10 ESG DN 80 2,51A3,50M</v>
          </cell>
          <cell r="C1636">
            <v>811.53</v>
          </cell>
          <cell r="D1636" t="str">
            <v>UN</v>
          </cell>
        </row>
        <row r="1637">
          <cell r="A1637">
            <v>7220450060</v>
          </cell>
          <cell r="B1637" t="str">
            <v>TOCO FOFO K9 PF10 ESG DN 80 4,51A5,80M</v>
          </cell>
          <cell r="C1637">
            <v>1304.51</v>
          </cell>
          <cell r="D1637" t="str">
            <v>UN</v>
          </cell>
        </row>
        <row r="1638">
          <cell r="A1638">
            <v>7220450070</v>
          </cell>
          <cell r="B1638" t="str">
            <v>TOCO FOFO K9 PF10 ESG DN 100 ATE 0,50M</v>
          </cell>
          <cell r="C1638">
            <v>201.54</v>
          </cell>
          <cell r="D1638" t="str">
            <v>UN</v>
          </cell>
        </row>
        <row r="1639">
          <cell r="A1639">
            <v>7220450080</v>
          </cell>
          <cell r="B1639" t="str">
            <v>TOCO FOFO K9 PF10 ESG DN 100 0,51A1,50M</v>
          </cell>
          <cell r="C1639">
            <v>466.64</v>
          </cell>
          <cell r="D1639" t="str">
            <v>UN</v>
          </cell>
        </row>
        <row r="1640">
          <cell r="A1640">
            <v>7220450090</v>
          </cell>
          <cell r="B1640" t="str">
            <v>TOCO FOFO K9 PF10 ESG DN 100 1,51A2,50M</v>
          </cell>
          <cell r="C1640">
            <v>731.73</v>
          </cell>
          <cell r="D1640" t="str">
            <v>UN</v>
          </cell>
        </row>
        <row r="1641">
          <cell r="A1641">
            <v>7220450100</v>
          </cell>
          <cell r="B1641" t="str">
            <v>TOCO FOFO K9 PF10 ESG DN 100 2,51A3,50M</v>
          </cell>
          <cell r="C1641">
            <v>996.81</v>
          </cell>
          <cell r="D1641" t="str">
            <v>UN</v>
          </cell>
        </row>
        <row r="1642">
          <cell r="A1642">
            <v>7220450110</v>
          </cell>
          <cell r="B1642" t="str">
            <v>TOCO FOFO K9 PF10 ESG DN 100 3,51A4,50M</v>
          </cell>
          <cell r="C1642">
            <v>1261.91</v>
          </cell>
          <cell r="D1642" t="str">
            <v>UN</v>
          </cell>
        </row>
        <row r="1643">
          <cell r="A1643">
            <v>7220450130</v>
          </cell>
          <cell r="B1643" t="str">
            <v>TOCO FOFO K9 PF10 ESG DN 150 ATE 0,50M</v>
          </cell>
          <cell r="C1643">
            <v>322.59</v>
          </cell>
          <cell r="D1643" t="str">
            <v>UN</v>
          </cell>
        </row>
        <row r="1644">
          <cell r="A1644">
            <v>7220450140</v>
          </cell>
          <cell r="B1644" t="str">
            <v>TOCO FOFO K9 PF10 ESG DN 150 0,51A1,50M</v>
          </cell>
          <cell r="C1644">
            <v>722.45</v>
          </cell>
          <cell r="D1644" t="str">
            <v>UN</v>
          </cell>
        </row>
        <row r="1645">
          <cell r="A1645">
            <v>7220450150</v>
          </cell>
          <cell r="B1645" t="str">
            <v>TOCO FOFO K9 PF10 ESG DN 150 1,51A2,50M</v>
          </cell>
          <cell r="C1645">
            <v>1122.31</v>
          </cell>
          <cell r="D1645" t="str">
            <v>UN</v>
          </cell>
        </row>
        <row r="1646">
          <cell r="A1646">
            <v>7220450160</v>
          </cell>
          <cell r="B1646" t="str">
            <v>TOCO FOFO K9 PF10 ESG DN 150 2,51A3,50M</v>
          </cell>
          <cell r="C1646">
            <v>1522.17</v>
          </cell>
          <cell r="D1646" t="str">
            <v>UN</v>
          </cell>
        </row>
        <row r="1647">
          <cell r="A1647">
            <v>7220450170</v>
          </cell>
          <cell r="B1647" t="str">
            <v>TOCO FOFO K9 PF10 ESG DN 150 3,51A4,50M</v>
          </cell>
          <cell r="C1647">
            <v>1922.03</v>
          </cell>
          <cell r="D1647" t="str">
            <v>UN</v>
          </cell>
        </row>
        <row r="1648">
          <cell r="A1648">
            <v>7220450180</v>
          </cell>
          <cell r="B1648" t="str">
            <v>TOCO FOFO K9 PF10 ESG DN 150 4,51A5,80M</v>
          </cell>
          <cell r="C1648">
            <v>2441.85</v>
          </cell>
          <cell r="D1648" t="str">
            <v>UN</v>
          </cell>
        </row>
        <row r="1649">
          <cell r="A1649">
            <v>7220450190</v>
          </cell>
          <cell r="B1649" t="str">
            <v>TOCO FOFO K9 PF10 ESG DN 200 ATÉ 0,50M</v>
          </cell>
          <cell r="C1649">
            <v>421.32</v>
          </cell>
          <cell r="D1649" t="str">
            <v>UN</v>
          </cell>
        </row>
        <row r="1650">
          <cell r="A1650">
            <v>7220450200</v>
          </cell>
          <cell r="B1650" t="str">
            <v>TOCO FOFO K9 PF10 ESG DN 200 0,51A1,50M</v>
          </cell>
          <cell r="C1650">
            <v>957.34</v>
          </cell>
          <cell r="D1650" t="str">
            <v>UN</v>
          </cell>
        </row>
        <row r="1651">
          <cell r="A1651">
            <v>7220450210</v>
          </cell>
          <cell r="B1651" t="str">
            <v>TOCO FOFO K9 PF10 ESG DN 200 1,51A2,50M</v>
          </cell>
          <cell r="C1651">
            <v>1493.35</v>
          </cell>
          <cell r="D1651" t="str">
            <v>UN</v>
          </cell>
        </row>
        <row r="1652">
          <cell r="A1652">
            <v>7220450220</v>
          </cell>
          <cell r="B1652" t="str">
            <v>TOCO FOFO K9 PF10 ESG DN 200 2,51A3,50M</v>
          </cell>
          <cell r="C1652">
            <v>2029.35</v>
          </cell>
          <cell r="D1652" t="str">
            <v>UN</v>
          </cell>
        </row>
        <row r="1653">
          <cell r="A1653">
            <v>7220450240</v>
          </cell>
          <cell r="B1653" t="str">
            <v>TOCO FOFO K9 PF10 ESG DN 200 4,51A5,80M</v>
          </cell>
          <cell r="C1653">
            <v>3262.18</v>
          </cell>
          <cell r="D1653" t="str">
            <v>UN</v>
          </cell>
        </row>
        <row r="1654">
          <cell r="A1654">
            <v>7220450250</v>
          </cell>
          <cell r="B1654" t="str">
            <v>TOCO FOFO K9 PF10 ESG DN 250 ATE 0,50M</v>
          </cell>
          <cell r="C1654">
            <v>572.2</v>
          </cell>
          <cell r="D1654" t="str">
            <v>UN</v>
          </cell>
        </row>
        <row r="1655">
          <cell r="A1655">
            <v>7220450260</v>
          </cell>
          <cell r="B1655" t="str">
            <v>TOCO FOFO K9 PF10 ESG DN 250 0,51A1,50M</v>
          </cell>
          <cell r="C1655">
            <v>1271.94</v>
          </cell>
          <cell r="D1655" t="str">
            <v>UN</v>
          </cell>
        </row>
        <row r="1656">
          <cell r="A1656">
            <v>7220450270</v>
          </cell>
          <cell r="B1656" t="str">
            <v>TOCO FOFO K9 PF10 ESG DN 250 1,51A2,50M</v>
          </cell>
          <cell r="C1656">
            <v>1971.71</v>
          </cell>
          <cell r="D1656" t="str">
            <v>UN</v>
          </cell>
        </row>
        <row r="1657">
          <cell r="A1657">
            <v>7220450280</v>
          </cell>
          <cell r="B1657" t="str">
            <v>TOCO FOFO K9 PF10 ESG DN 250 2,51A3,50M</v>
          </cell>
          <cell r="C1657">
            <v>2671.47</v>
          </cell>
          <cell r="D1657" t="str">
            <v>UN</v>
          </cell>
        </row>
        <row r="1658">
          <cell r="A1658">
            <v>7220450290</v>
          </cell>
          <cell r="B1658" t="str">
            <v>TOCO FOFO K9 PF10 ESG DN 250 3,51A4,50M</v>
          </cell>
          <cell r="C1658">
            <v>3371.22</v>
          </cell>
          <cell r="D1658" t="str">
            <v>UN</v>
          </cell>
        </row>
        <row r="1659">
          <cell r="A1659">
            <v>7220450300</v>
          </cell>
          <cell r="B1659" t="str">
            <v>TOCO FOFO K9 PF10 ESG DN 250 4,51A5,80M</v>
          </cell>
          <cell r="C1659">
            <v>4280.91</v>
          </cell>
          <cell r="D1659" t="str">
            <v>UN</v>
          </cell>
        </row>
        <row r="1660">
          <cell r="A1660">
            <v>7220450310</v>
          </cell>
          <cell r="B1660" t="str">
            <v>TOCO FOFO K9 PF10 ESG DN 300 ATÉ 0,50M</v>
          </cell>
          <cell r="C1660">
            <v>715.4</v>
          </cell>
          <cell r="D1660" t="str">
            <v>UN</v>
          </cell>
        </row>
        <row r="1661">
          <cell r="A1661">
            <v>7220450320</v>
          </cell>
          <cell r="B1661" t="str">
            <v>TOCO FOFO K9 PF10 ESG DN 300 0,51A1,50M</v>
          </cell>
          <cell r="C1661">
            <v>1594.23</v>
          </cell>
          <cell r="D1661" t="str">
            <v>UN</v>
          </cell>
        </row>
        <row r="1662">
          <cell r="A1662">
            <v>7220450330</v>
          </cell>
          <cell r="B1662" t="str">
            <v>TOCO FOFO K9 PF10 ESG DN 300 1,51A2,50M</v>
          </cell>
          <cell r="C1662">
            <v>2473.07</v>
          </cell>
          <cell r="D1662" t="str">
            <v>UN</v>
          </cell>
        </row>
        <row r="1663">
          <cell r="A1663">
            <v>7220450420</v>
          </cell>
          <cell r="B1663" t="str">
            <v>TOCO FOFO K9 PF10 ESG DN 350 4,51A5,80M</v>
          </cell>
          <cell r="C1663">
            <v>7092.34</v>
          </cell>
          <cell r="D1663" t="str">
            <v>UN</v>
          </cell>
        </row>
        <row r="1664">
          <cell r="A1664">
            <v>7220450450</v>
          </cell>
          <cell r="B1664" t="str">
            <v>TOCO FOFO K9 PF10 ESG DN 400 0,51A1,50M</v>
          </cell>
          <cell r="C1664">
            <v>3873.26</v>
          </cell>
          <cell r="D1664" t="str">
            <v>UN</v>
          </cell>
        </row>
        <row r="1665">
          <cell r="A1665">
            <v>7220450460</v>
          </cell>
          <cell r="B1665" t="str">
            <v>TOCO FOFO K9 PF10 ESG DN 400 2,51A3,50M</v>
          </cell>
          <cell r="C1665">
            <v>5250.85</v>
          </cell>
          <cell r="D1665" t="str">
            <v>UN</v>
          </cell>
        </row>
        <row r="1666">
          <cell r="A1666">
            <v>7220450500</v>
          </cell>
          <cell r="B1666" t="str">
            <v>TOCO FOFO K9 PF10 ESG DN 450 0,51A1,50M</v>
          </cell>
          <cell r="C1666">
            <v>2964.46</v>
          </cell>
          <cell r="D1666" t="str">
            <v>UN</v>
          </cell>
        </row>
        <row r="1667">
          <cell r="A1667">
            <v>7220450510</v>
          </cell>
          <cell r="B1667" t="str">
            <v>TOCO FOFO K9 PF10 ESG DN 450 0,51A1,50M</v>
          </cell>
          <cell r="C1667">
            <v>4588.13</v>
          </cell>
          <cell r="D1667" t="str">
            <v>UN</v>
          </cell>
        </row>
        <row r="1668">
          <cell r="A1668">
            <v>7220450570</v>
          </cell>
          <cell r="B1668" t="str">
            <v>TOCO FOFO K9 PF10 ESG DN 500 0,51A1,50M</v>
          </cell>
          <cell r="C1668">
            <v>5266.19</v>
          </cell>
          <cell r="D1668" t="str">
            <v>UN</v>
          </cell>
        </row>
        <row r="1669">
          <cell r="A1669">
            <v>7220500010</v>
          </cell>
          <cell r="B1669" t="str">
            <v>TOCO FOFO K9 PP ESG DN 80 ATE 0,50M</v>
          </cell>
          <cell r="C1669">
            <v>107.17</v>
          </cell>
          <cell r="D1669" t="str">
            <v>UN</v>
          </cell>
        </row>
        <row r="1670">
          <cell r="A1670">
            <v>7220500020</v>
          </cell>
          <cell r="B1670" t="str">
            <v>TOCO FOFO K9 PP ESG DN 80 0,51A1,50M</v>
          </cell>
          <cell r="C1670">
            <v>321.52</v>
          </cell>
          <cell r="D1670" t="str">
            <v>UN</v>
          </cell>
        </row>
        <row r="1671">
          <cell r="A1671">
            <v>7220500030</v>
          </cell>
          <cell r="B1671" t="str">
            <v>TOCO FOFO K9 PP ESG DN 80 1,51A2,50M</v>
          </cell>
          <cell r="C1671">
            <v>535.85</v>
          </cell>
          <cell r="D1671" t="str">
            <v>UN</v>
          </cell>
        </row>
        <row r="1672">
          <cell r="A1672">
            <v>7220500040</v>
          </cell>
          <cell r="B1672" t="str">
            <v>TOCO FOFO K9 PP ESG DN 80 2,51A3,50M</v>
          </cell>
          <cell r="C1672">
            <v>750.2</v>
          </cell>
          <cell r="D1672" t="str">
            <v>UN</v>
          </cell>
        </row>
        <row r="1673">
          <cell r="A1673">
            <v>7220500070</v>
          </cell>
          <cell r="B1673" t="str">
            <v>TOCO FOFO K9 PP ESG DN 100 ATE 0,50M</v>
          </cell>
          <cell r="C1673">
            <v>132.55</v>
          </cell>
          <cell r="D1673" t="str">
            <v>UN</v>
          </cell>
        </row>
        <row r="1674">
          <cell r="A1674">
            <v>7220500080</v>
          </cell>
          <cell r="B1674" t="str">
            <v>TOCO FOFO K9 PP ESG DN 100 0,51A1,50M</v>
          </cell>
          <cell r="C1674">
            <v>397.64</v>
          </cell>
          <cell r="D1674" t="str">
            <v>UN</v>
          </cell>
        </row>
        <row r="1675">
          <cell r="A1675">
            <v>7220500100</v>
          </cell>
          <cell r="B1675" t="str">
            <v>TOCO FOFO K9 PP ESG DN 100 2,51A3,50M</v>
          </cell>
          <cell r="C1675">
            <v>927.82</v>
          </cell>
          <cell r="D1675" t="str">
            <v>UN</v>
          </cell>
        </row>
        <row r="1676">
          <cell r="A1676">
            <v>7220500120</v>
          </cell>
          <cell r="B1676" t="str">
            <v>TOCO FOFO K9 PP ESG DN 100 4,51A5,80M</v>
          </cell>
          <cell r="C1676">
            <v>1537.54</v>
          </cell>
          <cell r="D1676" t="str">
            <v>UN</v>
          </cell>
        </row>
        <row r="1677">
          <cell r="A1677">
            <v>7220500130</v>
          </cell>
          <cell r="B1677" t="str">
            <v>TOCO FOFO K9 PP ESG DN 150 ATE 0,50M</v>
          </cell>
          <cell r="C1677">
            <v>199.94</v>
          </cell>
          <cell r="D1677" t="str">
            <v>UN</v>
          </cell>
        </row>
        <row r="1678">
          <cell r="A1678">
            <v>7220500140</v>
          </cell>
          <cell r="B1678" t="str">
            <v>TOCO FOFO K9 PP ESG DN 150 0,51A1,50M</v>
          </cell>
          <cell r="C1678">
            <v>599.79</v>
          </cell>
          <cell r="D1678" t="str">
            <v>UN</v>
          </cell>
        </row>
        <row r="1679">
          <cell r="A1679">
            <v>7220500150</v>
          </cell>
          <cell r="B1679" t="str">
            <v>TOCO FOFO K9 PP ESG DN 150 1,51A2,50M</v>
          </cell>
          <cell r="C1679">
            <v>999.65</v>
          </cell>
          <cell r="D1679" t="str">
            <v>UN</v>
          </cell>
        </row>
        <row r="1680">
          <cell r="A1680">
            <v>7220500160</v>
          </cell>
          <cell r="B1680" t="str">
            <v>TOCO FOFO K9 PP ESG DN 150 2,51A3,50M</v>
          </cell>
          <cell r="C1680">
            <v>1399.51</v>
          </cell>
          <cell r="D1680" t="str">
            <v>UN</v>
          </cell>
        </row>
        <row r="1681">
          <cell r="A1681">
            <v>7220500170</v>
          </cell>
          <cell r="B1681" t="str">
            <v>TOCO FOFO K9 PP ESG DN 150 3,51A4,50M</v>
          </cell>
          <cell r="C1681">
            <v>1799.37</v>
          </cell>
          <cell r="D1681" t="str">
            <v>UN</v>
          </cell>
        </row>
        <row r="1682">
          <cell r="A1682">
            <v>7220500180</v>
          </cell>
          <cell r="B1682" t="str">
            <v>TOCO FOFO K9 PP ESG DN 150 4,51A5,80M</v>
          </cell>
          <cell r="C1682">
            <v>2319.2</v>
          </cell>
          <cell r="D1682" t="str">
            <v>UN</v>
          </cell>
        </row>
        <row r="1683">
          <cell r="A1683">
            <v>7220500190</v>
          </cell>
          <cell r="B1683" t="str">
            <v>TOCO FOFO K9 PP ESG DN 200 ATE 0,50M</v>
          </cell>
          <cell r="C1683">
            <v>268</v>
          </cell>
          <cell r="D1683" t="str">
            <v>UN</v>
          </cell>
        </row>
        <row r="1684">
          <cell r="A1684">
            <v>7220500200</v>
          </cell>
          <cell r="B1684" t="str">
            <v>TOCO FOFO K9 PP ESG DN 200 0,51A1,50M</v>
          </cell>
          <cell r="C1684">
            <v>804.02</v>
          </cell>
          <cell r="D1684" t="str">
            <v>UN</v>
          </cell>
        </row>
        <row r="1685">
          <cell r="A1685">
            <v>7220500210</v>
          </cell>
          <cell r="B1685" t="str">
            <v>TOCO FOFO K9 PP ESG DN 200 1,51A2,50M</v>
          </cell>
          <cell r="C1685">
            <v>1340.02</v>
          </cell>
          <cell r="D1685" t="str">
            <v>UN</v>
          </cell>
        </row>
        <row r="1686">
          <cell r="A1686">
            <v>7220500220</v>
          </cell>
          <cell r="B1686" t="str">
            <v>TOCO FOFO K9 PP ESG DN 200 2,51A3,50M</v>
          </cell>
          <cell r="C1686">
            <v>1876.03</v>
          </cell>
          <cell r="D1686" t="str">
            <v>UN</v>
          </cell>
        </row>
        <row r="1687">
          <cell r="A1687">
            <v>7220500230</v>
          </cell>
          <cell r="B1687" t="str">
            <v>TOCO FOFO K9 PP ESG DN 200 3,51A4,50M</v>
          </cell>
          <cell r="C1687">
            <v>2412.05</v>
          </cell>
          <cell r="D1687" t="str">
            <v>UN</v>
          </cell>
        </row>
        <row r="1688">
          <cell r="A1688">
            <v>7220500250</v>
          </cell>
          <cell r="B1688" t="str">
            <v>TOCO FOFO K9 PP ESG DN 250 ATE 0,50M</v>
          </cell>
          <cell r="C1688">
            <v>349.87</v>
          </cell>
          <cell r="D1688" t="str">
            <v>UN</v>
          </cell>
        </row>
        <row r="1689">
          <cell r="A1689">
            <v>7220500260</v>
          </cell>
          <cell r="B1689" t="str">
            <v>TOCO FOFO K9 PP ESG DN 250 0,51A1,50M</v>
          </cell>
          <cell r="C1689">
            <v>1049.64</v>
          </cell>
          <cell r="D1689" t="str">
            <v>UN</v>
          </cell>
        </row>
        <row r="1690">
          <cell r="A1690">
            <v>7220500270</v>
          </cell>
          <cell r="B1690" t="str">
            <v>TOCO FOFO K9 PP ESG DN 250 1,51A2,50M</v>
          </cell>
          <cell r="C1690">
            <v>1749.4</v>
          </cell>
          <cell r="D1690" t="str">
            <v>UN</v>
          </cell>
        </row>
        <row r="1691">
          <cell r="A1691">
            <v>7220500280</v>
          </cell>
          <cell r="B1691" t="str">
            <v>TOCO FOFO K9 PP ESG DN 250 2,51A3,50M</v>
          </cell>
          <cell r="C1691">
            <v>2449.15</v>
          </cell>
          <cell r="D1691" t="str">
            <v>UN</v>
          </cell>
        </row>
        <row r="1692">
          <cell r="A1692">
            <v>7220500290</v>
          </cell>
          <cell r="B1692" t="str">
            <v>TOCO FOFO K9 PP ESG DN 250 3,51A4,50M</v>
          </cell>
          <cell r="C1692">
            <v>3148.91</v>
          </cell>
          <cell r="D1692" t="str">
            <v>UN</v>
          </cell>
        </row>
        <row r="1693">
          <cell r="A1693">
            <v>7220500300</v>
          </cell>
          <cell r="B1693" t="str">
            <v>TOCO FOFO K9 PP ESG DN 250 4,51A5,80M</v>
          </cell>
          <cell r="C1693">
            <v>4058.59</v>
          </cell>
          <cell r="D1693" t="str">
            <v>UN</v>
          </cell>
        </row>
        <row r="1694">
          <cell r="A1694">
            <v>7220500320</v>
          </cell>
          <cell r="B1694" t="str">
            <v>TOCO FOFO K9 PP ESG DN 300 0,51A1,50M</v>
          </cell>
          <cell r="C1694">
            <v>1318.26</v>
          </cell>
          <cell r="D1694" t="str">
            <v>UN</v>
          </cell>
        </row>
        <row r="1695">
          <cell r="A1695">
            <v>7220500340</v>
          </cell>
          <cell r="B1695" t="str">
            <v>TOCO FOFO K9 PP ESG DN 300 2,51A3,50M</v>
          </cell>
          <cell r="C1695">
            <v>3075.92</v>
          </cell>
          <cell r="D1695" t="str">
            <v>UN</v>
          </cell>
        </row>
        <row r="1696">
          <cell r="A1696">
            <v>7220500350</v>
          </cell>
          <cell r="B1696" t="str">
            <v>TOCO FOFO K9 PP ESG DN 300 3,51A4,50M</v>
          </cell>
          <cell r="C1696">
            <v>3954.76</v>
          </cell>
          <cell r="D1696" t="str">
            <v>UN</v>
          </cell>
        </row>
        <row r="1697">
          <cell r="A1697">
            <v>7220500400</v>
          </cell>
          <cell r="B1697" t="str">
            <v>TOCO FOFO K9 PP ESG DN 350 2,51A3,50M</v>
          </cell>
          <cell r="C1697">
            <v>4067.07</v>
          </cell>
          <cell r="D1697" t="str">
            <v>UN</v>
          </cell>
        </row>
        <row r="1698">
          <cell r="A1698">
            <v>7220500420</v>
          </cell>
          <cell r="B1698" t="str">
            <v>TOCO FOFO K9 PP ESG DN 350 4,51A5,80M</v>
          </cell>
          <cell r="C1698">
            <v>6739.71</v>
          </cell>
          <cell r="D1698" t="str">
            <v>UN</v>
          </cell>
        </row>
        <row r="1699">
          <cell r="A1699">
            <v>7220500440</v>
          </cell>
          <cell r="B1699" t="str">
            <v>TOCO FOFO K9 PP ESG DN 400 0,51A1,50M</v>
          </cell>
          <cell r="C1699">
            <v>2066.39</v>
          </cell>
          <cell r="D1699" t="str">
            <v>UN</v>
          </cell>
        </row>
        <row r="1700">
          <cell r="A1700">
            <v>7220500450</v>
          </cell>
          <cell r="B1700" t="str">
            <v>TOCO FOFO K9 PP ESG DN 400 2,51A3,50M</v>
          </cell>
          <cell r="C1700">
            <v>3443.96</v>
          </cell>
          <cell r="D1700" t="str">
            <v>UN</v>
          </cell>
        </row>
        <row r="1701">
          <cell r="A1701">
            <v>7220500460</v>
          </cell>
          <cell r="B1701" t="str">
            <v>TOCO FOFO K9 PP ESG DN 400 2,51A3,50M</v>
          </cell>
          <cell r="C1701">
            <v>4821.56</v>
          </cell>
          <cell r="D1701" t="str">
            <v>UN</v>
          </cell>
        </row>
        <row r="1702">
          <cell r="A1702">
            <v>7220500470</v>
          </cell>
          <cell r="B1702" t="str">
            <v>TOCO FOFO K9 PP ESG DN 400 3,51A4,50M</v>
          </cell>
          <cell r="C1702">
            <v>6199.15</v>
          </cell>
          <cell r="D1702" t="str">
            <v>UN</v>
          </cell>
        </row>
        <row r="1703">
          <cell r="A1703">
            <v>7220500480</v>
          </cell>
          <cell r="B1703" t="str">
            <v>TOCO FOFO K9 PP ESG DN 400 4,51A5,80M</v>
          </cell>
          <cell r="C1703">
            <v>7990.01</v>
          </cell>
          <cell r="D1703" t="str">
            <v>UN</v>
          </cell>
        </row>
        <row r="1704">
          <cell r="A1704">
            <v>7220550140</v>
          </cell>
          <cell r="B1704" t="str">
            <v>TOCO FOFO K9 BF10 ESG DN 150 0,51A1,50M</v>
          </cell>
          <cell r="C1704">
            <v>831.3</v>
          </cell>
          <cell r="D1704" t="str">
            <v>UN</v>
          </cell>
        </row>
        <row r="1705">
          <cell r="A1705">
            <v>7220550190</v>
          </cell>
          <cell r="B1705" t="str">
            <v>TOCO FOFO K9 BF10 ESG DN 200 ATE 0,50M</v>
          </cell>
          <cell r="C1705">
            <v>579.25</v>
          </cell>
          <cell r="D1705" t="str">
            <v>UN</v>
          </cell>
        </row>
        <row r="1706">
          <cell r="A1706">
            <v>7220550200</v>
          </cell>
          <cell r="B1706" t="str">
            <v>TOCO FOFO K9 BF10 ESG DN 200 0,51A1,50M</v>
          </cell>
          <cell r="C1706">
            <v>1115.25</v>
          </cell>
          <cell r="D1706" t="str">
            <v>UN</v>
          </cell>
        </row>
        <row r="1707">
          <cell r="A1707">
            <v>7220550240</v>
          </cell>
          <cell r="B1707" t="str">
            <v>TOCO FOFO K9 BF10 ESG DN 200 4,51A5,80M</v>
          </cell>
          <cell r="C1707">
            <v>3420.1</v>
          </cell>
          <cell r="D1707" t="str">
            <v>UN</v>
          </cell>
        </row>
        <row r="1708">
          <cell r="A1708">
            <v>7220550260</v>
          </cell>
          <cell r="B1708" t="str">
            <v>TOCO FOFO K9 BF10 ESG DN 250 0,51A1,50M</v>
          </cell>
          <cell r="C1708">
            <v>1489.66</v>
          </cell>
          <cell r="D1708" t="str">
            <v>UN</v>
          </cell>
        </row>
        <row r="1709">
          <cell r="A1709">
            <v>7220600040</v>
          </cell>
          <cell r="B1709" t="str">
            <v>CURVA 22 PVC PB JE NBR5647 DN 50/DE 60</v>
          </cell>
          <cell r="C1709">
            <v>13.79</v>
          </cell>
          <cell r="D1709" t="str">
            <v>UN</v>
          </cell>
        </row>
        <row r="1710">
          <cell r="A1710">
            <v>7220600050</v>
          </cell>
          <cell r="B1710" t="str">
            <v>CURVA 22 PVC PB JE NBR5647 DN 75/DE 85</v>
          </cell>
          <cell r="C1710">
            <v>32.22</v>
          </cell>
          <cell r="D1710" t="str">
            <v>UN</v>
          </cell>
        </row>
        <row r="1711">
          <cell r="A1711">
            <v>7220600060</v>
          </cell>
          <cell r="B1711" t="str">
            <v>CURVA 22 PVC PB JE NBR5647 DN 100/DE 110</v>
          </cell>
          <cell r="C1711">
            <v>56.33</v>
          </cell>
          <cell r="D1711" t="str">
            <v>UN</v>
          </cell>
        </row>
        <row r="1712">
          <cell r="A1712">
            <v>7220600450</v>
          </cell>
          <cell r="B1712" t="str">
            <v>LUVA CORRER PVC DEFOFO JEI NBR7665 DN150</v>
          </cell>
          <cell r="C1712">
            <v>85.23</v>
          </cell>
          <cell r="D1712" t="str">
            <v>UN</v>
          </cell>
        </row>
        <row r="1713">
          <cell r="A1713">
            <v>7220600460</v>
          </cell>
          <cell r="B1713" t="str">
            <v>LUVA CORRER PVC DEFOFO JEI NBR7665 DN200</v>
          </cell>
          <cell r="C1713">
            <v>241.04</v>
          </cell>
          <cell r="D1713" t="str">
            <v>UN</v>
          </cell>
        </row>
        <row r="1714">
          <cell r="A1714">
            <v>7221000030</v>
          </cell>
          <cell r="B1714" t="str">
            <v>CAP FOFO JGS AGUA DN 150MM</v>
          </cell>
          <cell r="C1714">
            <v>160.36</v>
          </cell>
          <cell r="D1714" t="str">
            <v>UN</v>
          </cell>
        </row>
        <row r="1715">
          <cell r="A1715">
            <v>7221000080</v>
          </cell>
          <cell r="B1715" t="str">
            <v>CAP FOFO JGS AGUA DN 400MM</v>
          </cell>
          <cell r="C1715">
            <v>827.93</v>
          </cell>
          <cell r="D1715" t="str">
            <v>UN</v>
          </cell>
        </row>
        <row r="1716">
          <cell r="A1716">
            <v>7221000090</v>
          </cell>
          <cell r="B1716" t="str">
            <v>CAP FOFO JGS AGUA DN 450MM</v>
          </cell>
          <cell r="C1716">
            <v>1217.5</v>
          </cell>
          <cell r="D1716" t="str">
            <v>UN</v>
          </cell>
        </row>
        <row r="1717">
          <cell r="A1717">
            <v>7221000470</v>
          </cell>
          <cell r="B1717" t="str">
            <v>CURVA 11 FOFO JGS NBR-7675 ÁGUA DN 100MM</v>
          </cell>
          <cell r="C1717">
            <v>188.21</v>
          </cell>
          <cell r="D1717" t="str">
            <v>UN</v>
          </cell>
        </row>
        <row r="1718">
          <cell r="A1718">
            <v>7221000480</v>
          </cell>
          <cell r="B1718" t="str">
            <v>CURVA 11 FOFO BB JE NBR7675 DN 150MM</v>
          </cell>
          <cell r="C1718">
            <v>17.43</v>
          </cell>
          <cell r="D1718" t="str">
            <v>UN</v>
          </cell>
        </row>
        <row r="1719">
          <cell r="A1719">
            <v>7221000500</v>
          </cell>
          <cell r="B1719" t="str">
            <v>CURVA 11 FOFO JGS NBR-7675 ÁGUA DN 250MM</v>
          </cell>
          <cell r="C1719">
            <v>596</v>
          </cell>
          <cell r="D1719" t="str">
            <v>UN</v>
          </cell>
        </row>
        <row r="1720">
          <cell r="A1720">
            <v>7221000630</v>
          </cell>
          <cell r="B1720" t="str">
            <v>CURVA 45 FOFO JGS AGUA DN 100MM</v>
          </cell>
          <cell r="C1720">
            <v>198.66</v>
          </cell>
          <cell r="D1720" t="str">
            <v>UN</v>
          </cell>
        </row>
        <row r="1721">
          <cell r="A1721">
            <v>7221000640</v>
          </cell>
          <cell r="B1721" t="str">
            <v>CURVA 45 FOFO JGS AGUA DN 150MM</v>
          </cell>
          <cell r="C1721">
            <v>306.77</v>
          </cell>
          <cell r="D1721" t="str">
            <v>UN</v>
          </cell>
        </row>
        <row r="1722">
          <cell r="A1722">
            <v>7221000650</v>
          </cell>
          <cell r="B1722" t="str">
            <v>CURVA 22 FOFO JGS AGUA DN 200MM</v>
          </cell>
          <cell r="C1722">
            <v>456.67</v>
          </cell>
          <cell r="D1722" t="str">
            <v>UN</v>
          </cell>
        </row>
        <row r="1723">
          <cell r="A1723">
            <v>7221000660</v>
          </cell>
          <cell r="B1723" t="str">
            <v>CURVA 22 FOFO JGS NBR-7675 ÁGUA DN 250MM</v>
          </cell>
          <cell r="C1723">
            <v>589.03</v>
          </cell>
          <cell r="D1723" t="str">
            <v>UN</v>
          </cell>
        </row>
        <row r="1724">
          <cell r="A1724">
            <v>7221000670</v>
          </cell>
          <cell r="B1724" t="str">
            <v>CURVA 22 FOFO JGS AGUA DN 300MM</v>
          </cell>
          <cell r="C1724">
            <v>787.84</v>
          </cell>
          <cell r="D1724" t="str">
            <v>UN</v>
          </cell>
        </row>
        <row r="1725">
          <cell r="A1725">
            <v>7221000750</v>
          </cell>
          <cell r="B1725" t="str">
            <v>CURVA 22 FOFO JGS AGUA DN 900MM</v>
          </cell>
          <cell r="C1725">
            <v>9058.2</v>
          </cell>
          <cell r="D1725" t="str">
            <v>UN</v>
          </cell>
        </row>
        <row r="1726">
          <cell r="A1726">
            <v>7221000790</v>
          </cell>
          <cell r="B1726" t="str">
            <v>CURVA 45 FOFO JGS NBR-7675 ÁGUA DN 100MM</v>
          </cell>
          <cell r="C1726">
            <v>224.81</v>
          </cell>
          <cell r="D1726" t="str">
            <v>UN</v>
          </cell>
        </row>
        <row r="1727">
          <cell r="A1727">
            <v>7221000800</v>
          </cell>
          <cell r="B1727" t="str">
            <v>CURVA 45 FOFO JGS AGUA DN 150MM</v>
          </cell>
          <cell r="C1727">
            <v>325.94</v>
          </cell>
          <cell r="D1727" t="str">
            <v>UN</v>
          </cell>
        </row>
        <row r="1728">
          <cell r="A1728">
            <v>7221000810</v>
          </cell>
          <cell r="B1728" t="str">
            <v>CURVA 45 FOFO JGS AGUA DN 200MM</v>
          </cell>
          <cell r="C1728">
            <v>517.67</v>
          </cell>
          <cell r="D1728" t="str">
            <v>UN</v>
          </cell>
        </row>
        <row r="1729">
          <cell r="A1729">
            <v>7221000820</v>
          </cell>
          <cell r="B1729" t="str">
            <v>CURVA 45 FOFO JGS AGUA DN 250MM</v>
          </cell>
          <cell r="C1729">
            <v>683.26</v>
          </cell>
          <cell r="D1729" t="str">
            <v>UN</v>
          </cell>
        </row>
        <row r="1730">
          <cell r="A1730">
            <v>7221000830</v>
          </cell>
          <cell r="B1730" t="str">
            <v>CURVA 45 FOFO JGS AGUA DN 300MM</v>
          </cell>
          <cell r="C1730">
            <v>930.76</v>
          </cell>
          <cell r="D1730" t="str">
            <v>UN</v>
          </cell>
        </row>
        <row r="1731">
          <cell r="A1731">
            <v>7221000850</v>
          </cell>
          <cell r="B1731" t="str">
            <v>CURVA 45 FOFO JGS AGUA DN 400MM</v>
          </cell>
          <cell r="C1731">
            <v>1446.69</v>
          </cell>
          <cell r="D1731" t="str">
            <v>UN</v>
          </cell>
        </row>
        <row r="1732">
          <cell r="A1732">
            <v>7221000860</v>
          </cell>
          <cell r="B1732" t="str">
            <v>CURVA 45 FOFO JGS AGUA DN 450MM</v>
          </cell>
          <cell r="C1732">
            <v>2568.93</v>
          </cell>
          <cell r="D1732" t="str">
            <v>UN</v>
          </cell>
        </row>
        <row r="1733">
          <cell r="A1733">
            <v>7221000910</v>
          </cell>
          <cell r="B1733" t="str">
            <v>CURVA 45 FOFO JGS AGUA DN 900MM</v>
          </cell>
          <cell r="C1733">
            <v>12175</v>
          </cell>
          <cell r="D1733" t="str">
            <v>UN</v>
          </cell>
        </row>
        <row r="1734">
          <cell r="A1734">
            <v>7221000940</v>
          </cell>
          <cell r="B1734" t="str">
            <v>CURVA 90 FOFO JGS AGUA DN 80MM</v>
          </cell>
          <cell r="C1734">
            <v>174.3</v>
          </cell>
          <cell r="D1734" t="str">
            <v>UN</v>
          </cell>
        </row>
        <row r="1735">
          <cell r="A1735">
            <v>7221000950</v>
          </cell>
          <cell r="B1735" t="str">
            <v>CURVA 90 FOFO JGS AGUA DN 100MM</v>
          </cell>
          <cell r="C1735">
            <v>230.08</v>
          </cell>
          <cell r="D1735" t="str">
            <v>UN</v>
          </cell>
        </row>
        <row r="1736">
          <cell r="A1736">
            <v>7221000960</v>
          </cell>
          <cell r="B1736" t="str">
            <v>CURVA 90 FOFO JGS AGUA DN 150MM</v>
          </cell>
          <cell r="C1736">
            <v>376.49</v>
          </cell>
          <cell r="D1736" t="str">
            <v>UN</v>
          </cell>
        </row>
        <row r="1737">
          <cell r="A1737">
            <v>7221000970</v>
          </cell>
          <cell r="B1737" t="str">
            <v>CURVA 90 FOFO JGS AGUA DN 200MM</v>
          </cell>
          <cell r="C1737">
            <v>590.88</v>
          </cell>
          <cell r="D1737" t="str">
            <v>UN</v>
          </cell>
        </row>
        <row r="1738">
          <cell r="A1738">
            <v>7221000980</v>
          </cell>
          <cell r="B1738" t="str">
            <v>CURVA 90 FOFO JGS AGUA DN 250MM</v>
          </cell>
          <cell r="C1738">
            <v>834.9</v>
          </cell>
          <cell r="D1738" t="str">
            <v>UN</v>
          </cell>
        </row>
        <row r="1739">
          <cell r="A1739">
            <v>7221000990</v>
          </cell>
          <cell r="B1739" t="str">
            <v>CURVA 90 FOFO JGS AGUA DN 300MM</v>
          </cell>
          <cell r="C1739">
            <v>1227.07</v>
          </cell>
          <cell r="D1739" t="str">
            <v>UN</v>
          </cell>
        </row>
        <row r="1740">
          <cell r="A1740">
            <v>7221001010</v>
          </cell>
          <cell r="B1740" t="str">
            <v>CURVA 90 FOFO JGS AGUA DN 400MM</v>
          </cell>
          <cell r="C1740">
            <v>1830.15</v>
          </cell>
          <cell r="D1740" t="str">
            <v>UN</v>
          </cell>
        </row>
        <row r="1741">
          <cell r="A1741">
            <v>7221001020</v>
          </cell>
          <cell r="B1741" t="str">
            <v>CURVA 90 FOFO JGS AGUA DN 450MM</v>
          </cell>
          <cell r="C1741">
            <v>3969.05</v>
          </cell>
          <cell r="D1741" t="str">
            <v>UN</v>
          </cell>
        </row>
        <row r="1742">
          <cell r="A1742">
            <v>7221001120</v>
          </cell>
          <cell r="B1742" t="str">
            <v>LUVA FOFO JGS AGUA DN 80MM</v>
          </cell>
          <cell r="C1742">
            <v>17.43</v>
          </cell>
          <cell r="D1742" t="str">
            <v>UN</v>
          </cell>
          <cell r="E1742" t="str">
            <v>COM BOLSAS</v>
          </cell>
        </row>
        <row r="1743">
          <cell r="A1743">
            <v>7221001130</v>
          </cell>
          <cell r="B1743" t="str">
            <v>LUVA FOFO JGS AGUA DN 100MM</v>
          </cell>
          <cell r="C1743">
            <v>205.67</v>
          </cell>
          <cell r="D1743" t="str">
            <v>UN</v>
          </cell>
          <cell r="E1743" t="str">
            <v>COM BOLSAS</v>
          </cell>
        </row>
        <row r="1744">
          <cell r="A1744">
            <v>7221001140</v>
          </cell>
          <cell r="B1744" t="str">
            <v>LUVA FOFO JGS AGUA DN 150MM</v>
          </cell>
          <cell r="C1744">
            <v>325.94</v>
          </cell>
          <cell r="D1744" t="str">
            <v>UN</v>
          </cell>
          <cell r="E1744" t="str">
            <v>COM BOLSAS</v>
          </cell>
        </row>
        <row r="1745">
          <cell r="A1745">
            <v>7221001150</v>
          </cell>
          <cell r="B1745" t="str">
            <v>LUVA FOFO JGS AGUA DN 200MM</v>
          </cell>
          <cell r="C1745">
            <v>461.9</v>
          </cell>
          <cell r="D1745" t="str">
            <v>UN</v>
          </cell>
          <cell r="E1745" t="str">
            <v>COM BOLSAS</v>
          </cell>
        </row>
        <row r="1746">
          <cell r="A1746">
            <v>7221001160</v>
          </cell>
          <cell r="B1746" t="str">
            <v>LUVA FOFO JGS AGUA DN 250MM</v>
          </cell>
          <cell r="C1746">
            <v>636.09</v>
          </cell>
          <cell r="D1746" t="str">
            <v>UN</v>
          </cell>
          <cell r="E1746" t="str">
            <v>COM BOLSAS</v>
          </cell>
        </row>
        <row r="1747">
          <cell r="A1747">
            <v>7221001170</v>
          </cell>
          <cell r="B1747" t="str">
            <v>LUVA FOFO JGS AGUA DN 300MM</v>
          </cell>
          <cell r="C1747">
            <v>807.01</v>
          </cell>
          <cell r="D1747" t="str">
            <v>UN</v>
          </cell>
          <cell r="E1747" t="str">
            <v>COM BOLSAS</v>
          </cell>
        </row>
        <row r="1748">
          <cell r="A1748">
            <v>7221001190</v>
          </cell>
          <cell r="B1748" t="str">
            <v>LUVA FOFO JGS AGUA DN 400MM</v>
          </cell>
          <cell r="C1748">
            <v>1207.68</v>
          </cell>
          <cell r="D1748" t="str">
            <v>UN</v>
          </cell>
          <cell r="E1748" t="str">
            <v>COM BOLSAS</v>
          </cell>
        </row>
        <row r="1749">
          <cell r="A1749">
            <v>7221001200</v>
          </cell>
          <cell r="B1749" t="str">
            <v>LUVA FOFO JGS AGUA DN 450MM</v>
          </cell>
          <cell r="C1749">
            <v>2016.18</v>
          </cell>
          <cell r="D1749" t="str">
            <v>UN</v>
          </cell>
          <cell r="E1749" t="str">
            <v>COM BOLSAS</v>
          </cell>
        </row>
        <row r="1750">
          <cell r="A1750">
            <v>7221001250</v>
          </cell>
          <cell r="B1750" t="str">
            <v>LUVA FOFO JGS AGUA DN 900MM</v>
          </cell>
          <cell r="C1750">
            <v>9318.75</v>
          </cell>
          <cell r="D1750" t="str">
            <v>UN</v>
          </cell>
          <cell r="E1750" t="str">
            <v>COM BOLSAS</v>
          </cell>
        </row>
        <row r="1751">
          <cell r="A1751">
            <v>7221001290</v>
          </cell>
          <cell r="B1751" t="str">
            <v>RED FOFO PB JGS AGUA DN 150 X 80MM</v>
          </cell>
          <cell r="C1751">
            <v>200.45</v>
          </cell>
          <cell r="D1751" t="str">
            <v>UN</v>
          </cell>
        </row>
        <row r="1752">
          <cell r="A1752">
            <v>7221001300</v>
          </cell>
          <cell r="B1752" t="str">
            <v>RED FOFO PB JGS AGUA DN 150 X 100MM</v>
          </cell>
          <cell r="C1752">
            <v>217.88</v>
          </cell>
          <cell r="D1752" t="str">
            <v>UN</v>
          </cell>
        </row>
        <row r="1753">
          <cell r="A1753">
            <v>7221001330</v>
          </cell>
          <cell r="B1753" t="str">
            <v>RED FOFO PB JGS AGUA DN 200 X 150MM</v>
          </cell>
          <cell r="C1753">
            <v>296.31</v>
          </cell>
          <cell r="D1753" t="str">
            <v>UN</v>
          </cell>
        </row>
        <row r="1754">
          <cell r="A1754">
            <v>7221001380</v>
          </cell>
          <cell r="B1754" t="str">
            <v>RED FOFO PB JGS AGUA DN 300 X 250MM</v>
          </cell>
          <cell r="C1754">
            <v>531.62</v>
          </cell>
          <cell r="D1754" t="str">
            <v>UN</v>
          </cell>
        </row>
        <row r="1755">
          <cell r="A1755">
            <v>7221001420</v>
          </cell>
          <cell r="B1755" t="str">
            <v>RED FOFO PB JGS AGUA DN 400 X 250MM</v>
          </cell>
          <cell r="C1755">
            <v>840.13</v>
          </cell>
          <cell r="D1755" t="str">
            <v>UN</v>
          </cell>
        </row>
        <row r="1756">
          <cell r="A1756">
            <v>7221001680</v>
          </cell>
          <cell r="B1756" t="str">
            <v>TE FOFO BBB JGS NBR-7675 ÁGUA DN 80X80MM</v>
          </cell>
          <cell r="C1756">
            <v>17.43</v>
          </cell>
          <cell r="D1756" t="str">
            <v>UN</v>
          </cell>
        </row>
        <row r="1757">
          <cell r="A1757">
            <v>7221001700</v>
          </cell>
          <cell r="B1757" t="str">
            <v>TE FOFO BBB JGS AGUA DN 100X80 MM</v>
          </cell>
          <cell r="C1757">
            <v>308.51</v>
          </cell>
          <cell r="D1757" t="str">
            <v>UN</v>
          </cell>
        </row>
        <row r="1758">
          <cell r="A1758">
            <v>7221001710</v>
          </cell>
          <cell r="B1758" t="str">
            <v>TE FOFO BBB JGS AGUA DN 100X100 MM</v>
          </cell>
          <cell r="C1758">
            <v>327.68</v>
          </cell>
          <cell r="D1758" t="str">
            <v>UN</v>
          </cell>
        </row>
        <row r="1759">
          <cell r="A1759">
            <v>7221001740</v>
          </cell>
          <cell r="B1759" t="str">
            <v>TE FOFO BBB JGS AGUA DN 150X100 MM</v>
          </cell>
          <cell r="C1759">
            <v>439.24</v>
          </cell>
          <cell r="D1759" t="str">
            <v>UN</v>
          </cell>
        </row>
        <row r="1760">
          <cell r="A1760">
            <v>7221001750</v>
          </cell>
          <cell r="B1760" t="str">
            <v>TE FOFO BBB JGS AGUA DN 150X150 MM</v>
          </cell>
          <cell r="C1760">
            <v>439.24</v>
          </cell>
          <cell r="D1760" t="str">
            <v>UN</v>
          </cell>
        </row>
        <row r="1761">
          <cell r="A1761">
            <v>7221001800</v>
          </cell>
          <cell r="B1761" t="str">
            <v>TE FOFO BBB JGS AGUA DN 200X200MM</v>
          </cell>
          <cell r="C1761">
            <v>937.73</v>
          </cell>
          <cell r="D1761" t="str">
            <v>UN</v>
          </cell>
        </row>
        <row r="1762">
          <cell r="A1762">
            <v>7221001830</v>
          </cell>
          <cell r="B1762" t="str">
            <v>TE FOFO BBB JGS AGUA DN 250X250MM</v>
          </cell>
          <cell r="C1762">
            <v>1026.63</v>
          </cell>
          <cell r="D1762" t="str">
            <v>UN</v>
          </cell>
        </row>
        <row r="1763">
          <cell r="A1763">
            <v>7221001960</v>
          </cell>
          <cell r="B1763" t="str">
            <v>TE FOFO BBB JGS AGUA DN 400X200MM</v>
          </cell>
          <cell r="C1763">
            <v>1607.05</v>
          </cell>
          <cell r="D1763" t="str">
            <v>UN</v>
          </cell>
        </row>
        <row r="1764">
          <cell r="A1764">
            <v>7221001970</v>
          </cell>
          <cell r="B1764" t="str">
            <v>TE FOFO BBB JGS AGUA DN 400X300MM</v>
          </cell>
          <cell r="C1764">
            <v>1997.48</v>
          </cell>
          <cell r="D1764" t="str">
            <v>UN</v>
          </cell>
        </row>
        <row r="1765">
          <cell r="A1765">
            <v>7221100160</v>
          </cell>
          <cell r="B1765" t="str">
            <v>CRUZETA FOFO BBB JGS ESGOTO DN 300X200MM</v>
          </cell>
          <cell r="C1765">
            <v>1507.76</v>
          </cell>
          <cell r="D1765" t="str">
            <v>UN</v>
          </cell>
        </row>
        <row r="1766">
          <cell r="A1766">
            <v>7221100230</v>
          </cell>
          <cell r="B1766" t="str">
            <v>CRUZETA FOFO BBB JGS ESGOTO DN 400X200MM</v>
          </cell>
          <cell r="C1766">
            <v>2085.2</v>
          </cell>
          <cell r="D1766" t="str">
            <v>UN</v>
          </cell>
        </row>
        <row r="1767">
          <cell r="A1767">
            <v>7221100370</v>
          </cell>
          <cell r="B1767" t="str">
            <v>CURVA 11 FOFO JGS ESGOTO DN 150MM</v>
          </cell>
          <cell r="C1767">
            <v>336.84</v>
          </cell>
          <cell r="D1767" t="str">
            <v>UN</v>
          </cell>
        </row>
        <row r="1768">
          <cell r="A1768">
            <v>7221100400</v>
          </cell>
          <cell r="B1768" t="str">
            <v>CURVA 11 FOFO JGS ESGOTO DN 300MM</v>
          </cell>
          <cell r="C1768">
            <v>894.23</v>
          </cell>
          <cell r="D1768" t="str">
            <v>UN</v>
          </cell>
        </row>
        <row r="1769">
          <cell r="A1769">
            <v>7221100510</v>
          </cell>
          <cell r="B1769" t="str">
            <v>CURVA 22 FOFO JGS ESGOTO DN 80MM</v>
          </cell>
          <cell r="C1769">
            <v>170.43</v>
          </cell>
          <cell r="D1769" t="str">
            <v>UN</v>
          </cell>
        </row>
        <row r="1770">
          <cell r="A1770">
            <v>7221100520</v>
          </cell>
          <cell r="B1770" t="str">
            <v>CURVA 22 FOFO JGS ESGOTO DN 100MM</v>
          </cell>
          <cell r="C1770">
            <v>228.57</v>
          </cell>
          <cell r="D1770" t="str">
            <v>UN</v>
          </cell>
        </row>
        <row r="1771">
          <cell r="A1771">
            <v>7221100530</v>
          </cell>
          <cell r="B1771" t="str">
            <v>CURVA 22 FOFO JGS ESGOTO DN 150MM</v>
          </cell>
          <cell r="C1771">
            <v>352.88</v>
          </cell>
          <cell r="D1771" t="str">
            <v>UN</v>
          </cell>
        </row>
        <row r="1772">
          <cell r="A1772">
            <v>7221100540</v>
          </cell>
          <cell r="B1772" t="str">
            <v>CURVA 22 FOFO JGS ESGOTO DN 200MM</v>
          </cell>
          <cell r="C1772">
            <v>525.31</v>
          </cell>
          <cell r="D1772" t="str">
            <v>UN</v>
          </cell>
        </row>
        <row r="1773">
          <cell r="A1773">
            <v>7221100550</v>
          </cell>
          <cell r="B1773" t="str">
            <v>CURVA 22 FOFO JGS ESGOTO DN 250MM</v>
          </cell>
          <cell r="C1773">
            <v>677.69</v>
          </cell>
          <cell r="D1773" t="str">
            <v>UN</v>
          </cell>
        </row>
        <row r="1774">
          <cell r="A1774">
            <v>7221100560</v>
          </cell>
          <cell r="B1774" t="str">
            <v>CURVA 22 FOFO JGS ESGOTO DN 300MM</v>
          </cell>
          <cell r="C1774">
            <v>906.26</v>
          </cell>
          <cell r="D1774" t="str">
            <v>UN</v>
          </cell>
        </row>
        <row r="1775">
          <cell r="A1775">
            <v>7221100600</v>
          </cell>
          <cell r="B1775" t="str">
            <v>CURVA 22 FOFO JGS ESGOTO DN 500MM</v>
          </cell>
          <cell r="C1775">
            <v>2728.17</v>
          </cell>
          <cell r="D1775" t="str">
            <v>UN</v>
          </cell>
        </row>
        <row r="1776">
          <cell r="A1776">
            <v>7221100670</v>
          </cell>
          <cell r="B1776" t="str">
            <v>CURVA 45 FOFO JGS ESGOTO DN 80MM</v>
          </cell>
          <cell r="C1776">
            <v>182.46</v>
          </cell>
          <cell r="D1776" t="str">
            <v>UN</v>
          </cell>
        </row>
        <row r="1777">
          <cell r="A1777">
            <v>7221100680</v>
          </cell>
          <cell r="B1777" t="str">
            <v>CURVA 45 FOFO JGS ESGOTO DN 100MM</v>
          </cell>
          <cell r="C1777">
            <v>258.65</v>
          </cell>
          <cell r="D1777" t="str">
            <v>UN</v>
          </cell>
        </row>
        <row r="1778">
          <cell r="A1778">
            <v>7221100690</v>
          </cell>
          <cell r="B1778" t="str">
            <v>CURVA 45 FOFO JGS ESGOTO DN 150MM</v>
          </cell>
          <cell r="C1778">
            <v>374.94</v>
          </cell>
          <cell r="D1778" t="str">
            <v>UN</v>
          </cell>
        </row>
        <row r="1779">
          <cell r="A1779">
            <v>7221100700</v>
          </cell>
          <cell r="B1779" t="str">
            <v>CURVA 45 FOFO JGS ESGOTO DN 200MM</v>
          </cell>
          <cell r="C1779">
            <v>595.49</v>
          </cell>
          <cell r="D1779" t="str">
            <v>UN</v>
          </cell>
        </row>
        <row r="1780">
          <cell r="A1780">
            <v>7221100710</v>
          </cell>
          <cell r="B1780" t="str">
            <v>CURVA 45 FOFO JGS ESGOTO DN 250MM</v>
          </cell>
          <cell r="C1780">
            <v>785.96</v>
          </cell>
          <cell r="D1780" t="str">
            <v>UN</v>
          </cell>
        </row>
        <row r="1781">
          <cell r="A1781">
            <v>7221100720</v>
          </cell>
          <cell r="B1781" t="str">
            <v>CURVA 45 FOFO JGS ESGOTO DN 300MM</v>
          </cell>
          <cell r="C1781">
            <v>1070.67</v>
          </cell>
          <cell r="D1781" t="str">
            <v>UN</v>
          </cell>
        </row>
        <row r="1782">
          <cell r="A1782">
            <v>7221100740</v>
          </cell>
          <cell r="B1782" t="str">
            <v>CURVA 45 FOFO JGS ESGOTO DN 400MM</v>
          </cell>
          <cell r="C1782">
            <v>1664.15</v>
          </cell>
          <cell r="D1782" t="str">
            <v>UN</v>
          </cell>
        </row>
        <row r="1783">
          <cell r="A1783">
            <v>7221100750</v>
          </cell>
          <cell r="B1783" t="str">
            <v>CURVA 45 FOFO JGS ESGOTO DN 450MM</v>
          </cell>
          <cell r="C1783">
            <v>2955.06</v>
          </cell>
          <cell r="D1783" t="str">
            <v>UN</v>
          </cell>
        </row>
        <row r="1784">
          <cell r="A1784">
            <v>7221100760</v>
          </cell>
          <cell r="B1784" t="str">
            <v>CURVA 45 FOFO JGS ESGOTO DN 500MM</v>
          </cell>
          <cell r="C1784">
            <v>3585.28</v>
          </cell>
          <cell r="D1784" t="str">
            <v>UN</v>
          </cell>
        </row>
        <row r="1785">
          <cell r="A1785">
            <v>7221100830</v>
          </cell>
          <cell r="B1785" t="str">
            <v>CURVA 90 FOFO JGS ESGOTO DN 80MM</v>
          </cell>
          <cell r="C1785">
            <v>200.5</v>
          </cell>
          <cell r="D1785" t="str">
            <v>UN</v>
          </cell>
        </row>
        <row r="1786">
          <cell r="A1786">
            <v>7221100840</v>
          </cell>
          <cell r="B1786" t="str">
            <v>CURVA 90 FOFO JGS ESGOTO DN 100MM</v>
          </cell>
          <cell r="C1786">
            <v>264.66</v>
          </cell>
          <cell r="D1786" t="str">
            <v>UN</v>
          </cell>
        </row>
        <row r="1787">
          <cell r="A1787">
            <v>7221100850</v>
          </cell>
          <cell r="B1787" t="str">
            <v>CURVA 90 FOFO JGS ESGOTO DN 150MM</v>
          </cell>
          <cell r="C1787">
            <v>433.08</v>
          </cell>
          <cell r="D1787" t="str">
            <v>UN</v>
          </cell>
        </row>
        <row r="1788">
          <cell r="A1788">
            <v>7221100860</v>
          </cell>
          <cell r="B1788" t="str">
            <v>CURVA 90 FOFO JGS ESGOTO DN 200MM</v>
          </cell>
          <cell r="C1788">
            <v>758.34</v>
          </cell>
          <cell r="D1788" t="str">
            <v>UN</v>
          </cell>
        </row>
        <row r="1789">
          <cell r="A1789">
            <v>7221100870</v>
          </cell>
          <cell r="B1789" t="str">
            <v>CURVA 90 FOFO JGS ESGOTO DN 250MM</v>
          </cell>
          <cell r="C1789">
            <v>960.4</v>
          </cell>
          <cell r="D1789" t="str">
            <v>UN</v>
          </cell>
        </row>
        <row r="1790">
          <cell r="A1790">
            <v>7221100880</v>
          </cell>
          <cell r="B1790" t="str">
            <v>CURVA 90 FOFO JGS ESGOTO DN 300MM</v>
          </cell>
          <cell r="C1790">
            <v>1411.52</v>
          </cell>
          <cell r="D1790" t="str">
            <v>UN</v>
          </cell>
        </row>
        <row r="1791">
          <cell r="A1791">
            <v>7221100890</v>
          </cell>
          <cell r="B1791" t="str">
            <v>CURVA 90 FOFO JGS ESGOTO DN 350MM</v>
          </cell>
          <cell r="C1791">
            <v>1924.8</v>
          </cell>
          <cell r="D1791" t="str">
            <v>UN</v>
          </cell>
        </row>
        <row r="1792">
          <cell r="A1792">
            <v>7221100900</v>
          </cell>
          <cell r="B1792" t="str">
            <v>CURVA 90 FOFO JGS ESGOTO DN 400MM</v>
          </cell>
          <cell r="C1792">
            <v>2105.25</v>
          </cell>
          <cell r="D1792" t="str">
            <v>UN</v>
          </cell>
        </row>
        <row r="1793">
          <cell r="A1793">
            <v>7221100910</v>
          </cell>
          <cell r="B1793" t="str">
            <v>CURVA 90 FOFO JGS ESGOTO DN 450MM</v>
          </cell>
          <cell r="C1793">
            <v>4565.63</v>
          </cell>
          <cell r="D1793" t="str">
            <v>UN</v>
          </cell>
        </row>
        <row r="1794">
          <cell r="A1794">
            <v>7221100920</v>
          </cell>
          <cell r="B1794" t="str">
            <v>CURVA 90 FOFO JGS ESGOTO DN 500MM</v>
          </cell>
          <cell r="C1794">
            <v>4985.78</v>
          </cell>
          <cell r="D1794" t="str">
            <v>UN</v>
          </cell>
        </row>
        <row r="1795">
          <cell r="A1795">
            <v>7221101010</v>
          </cell>
          <cell r="B1795" t="str">
            <v>LUVA FOFO JGS ESGOTO DN 100MM</v>
          </cell>
          <cell r="C1795">
            <v>234.59</v>
          </cell>
          <cell r="D1795" t="str">
            <v>UN</v>
          </cell>
        </row>
        <row r="1796">
          <cell r="A1796">
            <v>7221101020</v>
          </cell>
          <cell r="B1796" t="str">
            <v>LUVA FOFO JGS ESGOTO DN 150MM</v>
          </cell>
          <cell r="C1796">
            <v>334.84</v>
          </cell>
          <cell r="D1796" t="str">
            <v>UN</v>
          </cell>
        </row>
        <row r="1797">
          <cell r="A1797">
            <v>7221101030</v>
          </cell>
          <cell r="B1797" t="str">
            <v>LUVA FOFO JGS ESGOTO DN 200MM</v>
          </cell>
          <cell r="C1797">
            <v>485.21</v>
          </cell>
          <cell r="D1797" t="str">
            <v>UN</v>
          </cell>
        </row>
        <row r="1798">
          <cell r="A1798">
            <v>7221101040</v>
          </cell>
          <cell r="B1798" t="str">
            <v>LUVA FOFO JGS ESGOTO DN 250MM</v>
          </cell>
          <cell r="C1798">
            <v>605.51</v>
          </cell>
          <cell r="D1798" t="str">
            <v>UN</v>
          </cell>
        </row>
        <row r="1799">
          <cell r="A1799">
            <v>7221101050</v>
          </cell>
          <cell r="B1799" t="str">
            <v>LUVA FOFO JGS ESGOTO DN 300MM</v>
          </cell>
          <cell r="C1799">
            <v>779.95</v>
          </cell>
          <cell r="D1799" t="str">
            <v>UN</v>
          </cell>
        </row>
        <row r="1800">
          <cell r="A1800">
            <v>7221101070</v>
          </cell>
          <cell r="B1800" t="str">
            <v>LUVA FOFO JGS ESGOTO DN 400MM</v>
          </cell>
          <cell r="C1800">
            <v>1046.61</v>
          </cell>
          <cell r="D1800" t="str">
            <v>UN</v>
          </cell>
        </row>
        <row r="1801">
          <cell r="A1801">
            <v>7221101080</v>
          </cell>
          <cell r="B1801" t="str">
            <v>LUVA FOFO JGS ESGOTO DN 450MM</v>
          </cell>
          <cell r="C1801">
            <v>1938.29</v>
          </cell>
          <cell r="D1801" t="str">
            <v>UN</v>
          </cell>
        </row>
        <row r="1802">
          <cell r="A1802">
            <v>7221101130</v>
          </cell>
          <cell r="B1802" t="str">
            <v>LUVA FOFO JGS ESGOTO DN 900MM</v>
          </cell>
          <cell r="C1802">
            <v>9523.4</v>
          </cell>
          <cell r="D1802" t="str">
            <v>UN</v>
          </cell>
        </row>
        <row r="1803">
          <cell r="A1803">
            <v>7221101180</v>
          </cell>
          <cell r="B1803" t="str">
            <v>RED FOFO PB JGS ESGOTO DN 150 X 100MM</v>
          </cell>
          <cell r="C1803">
            <v>250.63</v>
          </cell>
          <cell r="D1803" t="str">
            <v>UN</v>
          </cell>
        </row>
        <row r="1804">
          <cell r="A1804">
            <v>7221101210</v>
          </cell>
          <cell r="B1804" t="str">
            <v>RED FOFO PB JGS ESGOTO DN 200 X 150MM</v>
          </cell>
          <cell r="C1804">
            <v>340.85</v>
          </cell>
          <cell r="D1804" t="str">
            <v>UN</v>
          </cell>
        </row>
        <row r="1805">
          <cell r="A1805">
            <v>7221101240</v>
          </cell>
          <cell r="B1805" t="str">
            <v>RED FOFO PB JGS ESGOTO DN 300 X 150MM</v>
          </cell>
          <cell r="C1805">
            <v>577.44</v>
          </cell>
          <cell r="D1805" t="str">
            <v>UN</v>
          </cell>
        </row>
        <row r="1806">
          <cell r="A1806">
            <v>7221101260</v>
          </cell>
          <cell r="B1806" t="str">
            <v>RED FOFO PB JGS ESGOTO DN 300 X 250MM</v>
          </cell>
          <cell r="C1806">
            <v>611.53</v>
          </cell>
          <cell r="D1806" t="str">
            <v>UN</v>
          </cell>
        </row>
        <row r="1807">
          <cell r="A1807">
            <v>7221101300</v>
          </cell>
          <cell r="B1807" t="str">
            <v>RED FOFO PB JGS ESGOTO DN 400 X 250MM</v>
          </cell>
          <cell r="C1807">
            <v>966.41</v>
          </cell>
          <cell r="D1807" t="str">
            <v>UN</v>
          </cell>
        </row>
        <row r="1808">
          <cell r="A1808">
            <v>7221101310</v>
          </cell>
          <cell r="B1808" t="str">
            <v>RED FOFO PB JGS ESGOTO DN 400 X 250MM</v>
          </cell>
          <cell r="C1808">
            <v>898.24</v>
          </cell>
          <cell r="D1808" t="str">
            <v>UN</v>
          </cell>
        </row>
        <row r="1809">
          <cell r="A1809">
            <v>7221101340</v>
          </cell>
          <cell r="B1809" t="str">
            <v>RED FOFO PB JGS ESGOTO DN 500 X 400MM</v>
          </cell>
          <cell r="C1809">
            <v>1747.82</v>
          </cell>
          <cell r="D1809" t="str">
            <v>UN</v>
          </cell>
        </row>
        <row r="1810">
          <cell r="A1810">
            <v>7221101550</v>
          </cell>
          <cell r="B1810" t="str">
            <v>TE FOFO BBB JGS ESGOTO DN 80X80MM</v>
          </cell>
          <cell r="C1810">
            <v>280.7</v>
          </cell>
          <cell r="D1810" t="str">
            <v>UN</v>
          </cell>
        </row>
        <row r="1811">
          <cell r="A1811">
            <v>7221101560</v>
          </cell>
          <cell r="B1811" t="str">
            <v>TE FOFO BBB JGS ESGOTO DN 100X80MM</v>
          </cell>
          <cell r="C1811">
            <v>342.86</v>
          </cell>
          <cell r="D1811" t="str">
            <v>UN</v>
          </cell>
        </row>
        <row r="1812">
          <cell r="A1812">
            <v>7221101580</v>
          </cell>
          <cell r="B1812" t="str">
            <v>TE FOFO BBB JGS ESGOTO DN 150X80MM</v>
          </cell>
          <cell r="C1812">
            <v>459.15</v>
          </cell>
          <cell r="D1812" t="str">
            <v>UN</v>
          </cell>
        </row>
        <row r="1813">
          <cell r="A1813">
            <v>7221101600</v>
          </cell>
          <cell r="B1813" t="str">
            <v>TE FOFO BBB JGS ESGOTO DN 150X150MM</v>
          </cell>
          <cell r="C1813">
            <v>595.49</v>
          </cell>
          <cell r="D1813" t="str">
            <v>UN</v>
          </cell>
        </row>
        <row r="1814">
          <cell r="A1814">
            <v>7221101660</v>
          </cell>
          <cell r="B1814" t="str">
            <v>TE FOFO BBB JGS ESGOTO DN 250X100MM</v>
          </cell>
          <cell r="C1814">
            <v>791.98</v>
          </cell>
          <cell r="D1814" t="str">
            <v>UN</v>
          </cell>
        </row>
        <row r="1815">
          <cell r="A1815">
            <v>7221101670</v>
          </cell>
          <cell r="B1815" t="str">
            <v>TE FOFO BBB JGS ESGOTO DN 250X250MM</v>
          </cell>
          <cell r="C1815">
            <v>1180.95</v>
          </cell>
          <cell r="D1815" t="str">
            <v>UN</v>
          </cell>
        </row>
        <row r="1816">
          <cell r="A1816">
            <v>7221101700</v>
          </cell>
          <cell r="B1816" t="str">
            <v>TE FOFO BBB JGS ESGOTO DN 300X150MM</v>
          </cell>
          <cell r="C1816">
            <v>1152.88</v>
          </cell>
          <cell r="D1816" t="str">
            <v>UN</v>
          </cell>
        </row>
        <row r="1817">
          <cell r="A1817">
            <v>7221101730</v>
          </cell>
          <cell r="B1817" t="str">
            <v>TE FOFO BBB JGS ESGOTO DN 300X300MM</v>
          </cell>
          <cell r="C1817">
            <v>1664.15</v>
          </cell>
          <cell r="D1817" t="str">
            <v>UN</v>
          </cell>
        </row>
        <row r="1818">
          <cell r="A1818">
            <v>7221101810</v>
          </cell>
          <cell r="B1818" t="str">
            <v>TE FOFO BBB JGS ESGOTO DN 400X300MM</v>
          </cell>
          <cell r="C1818">
            <v>2297.73</v>
          </cell>
          <cell r="D1818" t="str">
            <v>UN</v>
          </cell>
        </row>
        <row r="1819">
          <cell r="A1819">
            <v>7221101820</v>
          </cell>
          <cell r="B1819" t="str">
            <v>TE FOFO BBB JGS ESGOTO DN 400X400MM</v>
          </cell>
          <cell r="C1819">
            <v>2664.65</v>
          </cell>
          <cell r="D1819" t="str">
            <v>UN</v>
          </cell>
        </row>
        <row r="1820">
          <cell r="A1820">
            <v>7221200570</v>
          </cell>
          <cell r="B1820" t="str">
            <v>CURVA 45 FOFO FF PN-10/16  AGUA DN 80MM</v>
          </cell>
          <cell r="C1820">
            <v>184.87</v>
          </cell>
          <cell r="D1820" t="str">
            <v>UN</v>
          </cell>
        </row>
        <row r="1821">
          <cell r="A1821">
            <v>7221200580</v>
          </cell>
          <cell r="B1821" t="str">
            <v>CURVA 45 FOFO FF PN-10/16  AGUA DN 100MM</v>
          </cell>
          <cell r="C1821">
            <v>204.31</v>
          </cell>
          <cell r="D1821" t="str">
            <v>UN</v>
          </cell>
        </row>
        <row r="1822">
          <cell r="A1822">
            <v>7221200590</v>
          </cell>
          <cell r="B1822" t="str">
            <v>CURVA 45 FOFO FF PN-10/16  AGUA DN 150MM</v>
          </cell>
          <cell r="C1822">
            <v>330.82</v>
          </cell>
          <cell r="D1822" t="str">
            <v>UN</v>
          </cell>
        </row>
        <row r="1823">
          <cell r="A1823">
            <v>7221200600</v>
          </cell>
          <cell r="B1823" t="str">
            <v>CURVA 45 FOFO FF PN-10/16  AGUA DN 200MM</v>
          </cell>
          <cell r="C1823">
            <v>505.96</v>
          </cell>
          <cell r="D1823" t="str">
            <v>UN</v>
          </cell>
        </row>
        <row r="1824">
          <cell r="A1824">
            <v>7221200610</v>
          </cell>
          <cell r="B1824" t="str">
            <v>CURVA 45 FOFO FF PN-10 AGUA DN 250MM</v>
          </cell>
          <cell r="C1824">
            <v>1011.92</v>
          </cell>
          <cell r="D1824" t="str">
            <v>UN</v>
          </cell>
        </row>
        <row r="1825">
          <cell r="A1825">
            <v>7221200620</v>
          </cell>
          <cell r="B1825" t="str">
            <v>CURVA 45 FOFO FF PN-10 AGUA DN 300MM</v>
          </cell>
          <cell r="C1825">
            <v>1440.04</v>
          </cell>
          <cell r="D1825" t="str">
            <v>UN</v>
          </cell>
        </row>
        <row r="1826">
          <cell r="A1826">
            <v>7221200690</v>
          </cell>
          <cell r="B1826" t="str">
            <v>CURVA 45 FOFO FF PN-10  AGUA DN 800MM</v>
          </cell>
          <cell r="C1826">
            <v>11432</v>
          </cell>
          <cell r="D1826" t="str">
            <v>UN</v>
          </cell>
        </row>
        <row r="1827">
          <cell r="A1827">
            <v>7221200700</v>
          </cell>
          <cell r="B1827" t="str">
            <v>CURVA 45 FOFO FF PN-10  AGUA DN 900MM</v>
          </cell>
          <cell r="C1827">
            <v>14747.28</v>
          </cell>
          <cell r="D1827" t="str">
            <v>UN</v>
          </cell>
        </row>
        <row r="1828">
          <cell r="A1828">
            <v>7221200740</v>
          </cell>
          <cell r="B1828" t="str">
            <v>CURVA 45 FOFO FF PN-16 AGUA DN 300MM</v>
          </cell>
          <cell r="C1828">
            <v>1440.04</v>
          </cell>
          <cell r="D1828" t="str">
            <v>UN</v>
          </cell>
        </row>
        <row r="1829">
          <cell r="A1829">
            <v>7221200850</v>
          </cell>
          <cell r="B1829" t="str">
            <v>CURVA 90 FOFO FF PN-10/16  AGUA DN 50MM</v>
          </cell>
          <cell r="C1829">
            <v>116.76</v>
          </cell>
          <cell r="D1829" t="str">
            <v>UN</v>
          </cell>
        </row>
        <row r="1830">
          <cell r="A1830">
            <v>7221200860</v>
          </cell>
          <cell r="B1830" t="str">
            <v>CURVA 90 FOFO FF PN-10/16  AGUA DN 80MM</v>
          </cell>
          <cell r="C1830">
            <v>188.76</v>
          </cell>
          <cell r="D1830" t="str">
            <v>UN</v>
          </cell>
        </row>
        <row r="1831">
          <cell r="A1831">
            <v>7221200870</v>
          </cell>
          <cell r="B1831" t="str">
            <v>CURVA 90 FOFO FF PN-10/16  AGUA DN 100MM</v>
          </cell>
          <cell r="C1831">
            <v>219.9</v>
          </cell>
          <cell r="D1831" t="str">
            <v>UN</v>
          </cell>
        </row>
        <row r="1832">
          <cell r="A1832">
            <v>7221200880</v>
          </cell>
          <cell r="B1832" t="str">
            <v>CURVA 90 FOFO FF PN-10/16  AGUA DN 150MM</v>
          </cell>
          <cell r="C1832">
            <v>424.23</v>
          </cell>
          <cell r="D1832" t="str">
            <v>UN</v>
          </cell>
        </row>
        <row r="1833">
          <cell r="A1833">
            <v>7221200890</v>
          </cell>
          <cell r="B1833" t="str">
            <v>CURVA 90 FOFO FF PN-10/16  AGUA DN 200MM</v>
          </cell>
          <cell r="C1833">
            <v>599.37</v>
          </cell>
          <cell r="D1833" t="str">
            <v>UN</v>
          </cell>
        </row>
        <row r="1834">
          <cell r="A1834">
            <v>7221200900</v>
          </cell>
          <cell r="B1834" t="str">
            <v>CURVA 90 FOFO FF PN-10 AGUA DN 250MM</v>
          </cell>
          <cell r="C1834">
            <v>970.08</v>
          </cell>
          <cell r="D1834" t="str">
            <v>UN</v>
          </cell>
        </row>
        <row r="1835">
          <cell r="A1835">
            <v>7221200910</v>
          </cell>
          <cell r="B1835" t="str">
            <v>CURVA 90 FOFO FF PN-10 AGUA DN 300MM</v>
          </cell>
          <cell r="C1835">
            <v>1287.67</v>
          </cell>
          <cell r="D1835" t="str">
            <v>UN</v>
          </cell>
        </row>
        <row r="1836">
          <cell r="A1836">
            <v>7221200930</v>
          </cell>
          <cell r="B1836" t="str">
            <v>CURVA 90 FOFO FF PN-10  AGUA DN 400MM</v>
          </cell>
          <cell r="C1836">
            <v>2354.66</v>
          </cell>
          <cell r="D1836" t="str">
            <v>UN</v>
          </cell>
        </row>
        <row r="1837">
          <cell r="A1837">
            <v>7221200940</v>
          </cell>
          <cell r="B1837" t="str">
            <v>CURVA 90 FOFO FF PN-10  AGUA DN 450MM</v>
          </cell>
          <cell r="C1837">
            <v>4944.34</v>
          </cell>
          <cell r="D1837" t="str">
            <v>UN</v>
          </cell>
        </row>
        <row r="1838">
          <cell r="A1838">
            <v>7221201020</v>
          </cell>
          <cell r="B1838" t="str">
            <v>CURVA 90 FOFO FF PN-16  AGUA DN 250MM</v>
          </cell>
          <cell r="C1838">
            <v>970.08</v>
          </cell>
          <cell r="D1838" t="str">
            <v>UN</v>
          </cell>
        </row>
        <row r="1839">
          <cell r="A1839">
            <v>7221201030</v>
          </cell>
          <cell r="B1839" t="str">
            <v>CURVA 90 FOFO FF PN-16  AGUA DN 300MM</v>
          </cell>
          <cell r="C1839">
            <v>1287.67</v>
          </cell>
          <cell r="D1839" t="str">
            <v>UN</v>
          </cell>
        </row>
        <row r="1840">
          <cell r="A1840">
            <v>7221201050</v>
          </cell>
          <cell r="B1840" t="str">
            <v>CURVA 90 FOFO FF PN-16  AGUA DN 400MM</v>
          </cell>
          <cell r="C1840">
            <v>2354.66</v>
          </cell>
          <cell r="D1840" t="str">
            <v>UN</v>
          </cell>
        </row>
        <row r="1841">
          <cell r="A1841">
            <v>7221201610</v>
          </cell>
          <cell r="B1841" t="str">
            <v>CARRETEL COMPL FOFO PN-10/16 AGUA DN 100</v>
          </cell>
          <cell r="C1841">
            <v>467.04</v>
          </cell>
          <cell r="D1841" t="str">
            <v>UN</v>
          </cell>
        </row>
        <row r="1842">
          <cell r="A1842">
            <v>7221201620</v>
          </cell>
          <cell r="B1842" t="str">
            <v>CARRETEL COMPL FOFO PN-10/16 AGUA DN 150</v>
          </cell>
          <cell r="C1842">
            <v>720.02</v>
          </cell>
          <cell r="D1842" t="str">
            <v>UN</v>
          </cell>
        </row>
        <row r="1843">
          <cell r="A1843">
            <v>7221201630</v>
          </cell>
          <cell r="B1843" t="str">
            <v>CARRETEL COMPLETO FOFO PN-10 AGUA DN 200</v>
          </cell>
          <cell r="C1843">
            <v>953.54</v>
          </cell>
          <cell r="D1843" t="str">
            <v>UN</v>
          </cell>
        </row>
        <row r="1844">
          <cell r="A1844">
            <v>7221201650</v>
          </cell>
          <cell r="B1844" t="str">
            <v>CARRETEL COMPLETO FOFO PN-10 AGUA DN 300</v>
          </cell>
          <cell r="C1844">
            <v>1412.8</v>
          </cell>
          <cell r="D1844" t="str">
            <v>UN</v>
          </cell>
        </row>
        <row r="1845">
          <cell r="A1845">
            <v>7221201660</v>
          </cell>
          <cell r="B1845" t="str">
            <v>CARRETEL COMPLETO FOFO PN-10 AGUA DN 400</v>
          </cell>
          <cell r="C1845">
            <v>2222.33</v>
          </cell>
          <cell r="D1845" t="str">
            <v>UN</v>
          </cell>
        </row>
        <row r="1846">
          <cell r="A1846">
            <v>7221201870</v>
          </cell>
          <cell r="B1846" t="str">
            <v>EXTREM FOFO JGSF PN-10/16 AGUA DN 50MM</v>
          </cell>
          <cell r="C1846">
            <v>136.22</v>
          </cell>
          <cell r="D1846" t="str">
            <v>UN</v>
          </cell>
        </row>
        <row r="1847">
          <cell r="A1847">
            <v>7221201880</v>
          </cell>
          <cell r="B1847" t="str">
            <v>EXTREM FOFO JGSF PN-10/16 AGUA DN 80MM</v>
          </cell>
          <cell r="C1847">
            <v>157.63</v>
          </cell>
          <cell r="D1847" t="str">
            <v>UN</v>
          </cell>
        </row>
        <row r="1848">
          <cell r="A1848">
            <v>7221201890</v>
          </cell>
          <cell r="B1848" t="str">
            <v>EXTREM FOFO JGSF PN-10/16 AGUA DN 100MM</v>
          </cell>
          <cell r="C1848">
            <v>190.7</v>
          </cell>
          <cell r="D1848" t="str">
            <v>UN</v>
          </cell>
        </row>
        <row r="1849">
          <cell r="A1849">
            <v>7221201900</v>
          </cell>
          <cell r="B1849" t="str">
            <v>EXTREM FOFO JGSF PN-10/16 AGUA DN 150MM</v>
          </cell>
          <cell r="C1849">
            <v>305.52</v>
          </cell>
          <cell r="D1849" t="str">
            <v>UN</v>
          </cell>
        </row>
        <row r="1850">
          <cell r="A1850">
            <v>7221201910</v>
          </cell>
          <cell r="B1850" t="str">
            <v>EXTREM FOFO JGSF PN-10 AGUA DN 200MM</v>
          </cell>
          <cell r="C1850">
            <v>406.71</v>
          </cell>
          <cell r="D1850" t="str">
            <v>UN</v>
          </cell>
        </row>
        <row r="1851">
          <cell r="A1851">
            <v>7221201920</v>
          </cell>
          <cell r="B1851" t="str">
            <v>EXTREM FOFO JGSF PN-10 AGUA DN 250MM</v>
          </cell>
          <cell r="C1851">
            <v>559.48</v>
          </cell>
          <cell r="D1851" t="str">
            <v>UN</v>
          </cell>
        </row>
        <row r="1852">
          <cell r="A1852">
            <v>7221201930</v>
          </cell>
          <cell r="B1852" t="str">
            <v>EXTREM FOFO JGSF PN-10 AGUA DN 300MM</v>
          </cell>
          <cell r="C1852">
            <v>731.7</v>
          </cell>
          <cell r="D1852" t="str">
            <v>UN</v>
          </cell>
        </row>
        <row r="1853">
          <cell r="A1853">
            <v>7221201960</v>
          </cell>
          <cell r="B1853" t="str">
            <v>EXTREM FOFO JGSF PN-10 AGUA DN 450MM</v>
          </cell>
          <cell r="C1853">
            <v>1989.17</v>
          </cell>
          <cell r="D1853" t="str">
            <v>UN</v>
          </cell>
        </row>
        <row r="1854">
          <cell r="A1854">
            <v>7221202170</v>
          </cell>
          <cell r="B1854" t="str">
            <v>EXTREMIDADE FOFO PF PN-10/16 AGUA DN 80</v>
          </cell>
          <cell r="C1854">
            <v>165.41</v>
          </cell>
          <cell r="D1854" t="str">
            <v>UN</v>
          </cell>
        </row>
        <row r="1855">
          <cell r="A1855">
            <v>7221202180</v>
          </cell>
          <cell r="B1855" t="str">
            <v>EXTREMIDADE FOFO PF PN-10/16 AGUA DN 100</v>
          </cell>
          <cell r="C1855">
            <v>212.11</v>
          </cell>
          <cell r="D1855" t="str">
            <v>UN</v>
          </cell>
        </row>
        <row r="1856">
          <cell r="A1856">
            <v>7221202190</v>
          </cell>
          <cell r="B1856" t="str">
            <v>EXTREMIDADE FOFO PF PN-10/16 AGUA DN 150</v>
          </cell>
          <cell r="C1856">
            <v>344.44</v>
          </cell>
          <cell r="D1856" t="str">
            <v>UN</v>
          </cell>
        </row>
        <row r="1857">
          <cell r="A1857">
            <v>7221202200</v>
          </cell>
          <cell r="B1857" t="str">
            <v>EXTREMIDADE FOFO PF PN-10 AGUA DN 200</v>
          </cell>
          <cell r="C1857">
            <v>451.47</v>
          </cell>
          <cell r="D1857" t="str">
            <v>UN</v>
          </cell>
        </row>
        <row r="1858">
          <cell r="A1858">
            <v>7221202210</v>
          </cell>
          <cell r="B1858" t="str">
            <v>EXTREMIDADE FOFO PF PN-10 AGUA DN 250</v>
          </cell>
          <cell r="C1858">
            <v>622.72</v>
          </cell>
          <cell r="D1858" t="str">
            <v>UN</v>
          </cell>
        </row>
        <row r="1859">
          <cell r="A1859">
            <v>7221202230</v>
          </cell>
          <cell r="B1859" t="str">
            <v>EXTREMIDADE FOFO PF PN-10 AGUA DN 350</v>
          </cell>
          <cell r="C1859">
            <v>1011.92</v>
          </cell>
          <cell r="D1859" t="str">
            <v>UN</v>
          </cell>
        </row>
        <row r="1860">
          <cell r="A1860">
            <v>7221202250</v>
          </cell>
          <cell r="B1860" t="str">
            <v>EXTREMIDADE FOFO PF PN-10 AGUA DN 450MM</v>
          </cell>
          <cell r="C1860">
            <v>2229.24</v>
          </cell>
          <cell r="D1860" t="str">
            <v>UN</v>
          </cell>
        </row>
        <row r="1861">
          <cell r="A1861">
            <v>7221202480</v>
          </cell>
          <cell r="B1861" t="str">
            <v>EXTREM FOFO PF AV PN-10/16 AGUA DN 150MM</v>
          </cell>
          <cell r="C1861">
            <v>622.72</v>
          </cell>
          <cell r="D1861" t="str">
            <v>UN</v>
          </cell>
        </row>
        <row r="1862">
          <cell r="A1862">
            <v>7221202490</v>
          </cell>
          <cell r="B1862" t="str">
            <v>EXTREM FOFO PF AV PN-10 AGUA DN 200MM</v>
          </cell>
          <cell r="C1862">
            <v>895.16</v>
          </cell>
          <cell r="D1862" t="str">
            <v>UN</v>
          </cell>
        </row>
        <row r="1863">
          <cell r="A1863">
            <v>7221202500</v>
          </cell>
          <cell r="B1863" t="str">
            <v>EXTREM FOFO PF AV PN-10 AGUA DN 250MM</v>
          </cell>
          <cell r="C1863">
            <v>1128.68</v>
          </cell>
          <cell r="D1863" t="str">
            <v>UN</v>
          </cell>
        </row>
        <row r="1864">
          <cell r="A1864">
            <v>7221202510</v>
          </cell>
          <cell r="B1864" t="str">
            <v>EXTREM FOFO PF AV PN-10 AGUA DN 300MM</v>
          </cell>
          <cell r="C1864">
            <v>1459.5</v>
          </cell>
          <cell r="D1864" t="str">
            <v>UN</v>
          </cell>
        </row>
        <row r="1865">
          <cell r="A1865">
            <v>7221202530</v>
          </cell>
          <cell r="B1865" t="str">
            <v>EXTREM FOFO PF AV PN-10 AGUA DN 400MM</v>
          </cell>
          <cell r="C1865">
            <v>2101.68</v>
          </cell>
          <cell r="D1865" t="str">
            <v>UN</v>
          </cell>
        </row>
        <row r="1866">
          <cell r="A1866">
            <v>7221203040</v>
          </cell>
          <cell r="B1866" t="str">
            <v>FLANGE CEGO FOFO PN-10/16 AGUA DN 150MM</v>
          </cell>
          <cell r="C1866">
            <v>19.46</v>
          </cell>
          <cell r="D1866" t="str">
            <v>UN</v>
          </cell>
        </row>
        <row r="1867">
          <cell r="A1867">
            <v>7221203050</v>
          </cell>
          <cell r="B1867" t="str">
            <v>FLANGE CEGO FOFO PN-10 AGUA DN 200MM</v>
          </cell>
          <cell r="C1867">
            <v>214.06</v>
          </cell>
          <cell r="D1867" t="str">
            <v>UN</v>
          </cell>
        </row>
        <row r="1868">
          <cell r="A1868">
            <v>7221203060</v>
          </cell>
          <cell r="B1868" t="str">
            <v>FLANGE CEGO FOFO PN-10 AGUA DN 250MM</v>
          </cell>
          <cell r="C1868">
            <v>330.82</v>
          </cell>
          <cell r="D1868" t="str">
            <v>UN</v>
          </cell>
        </row>
        <row r="1869">
          <cell r="A1869">
            <v>7221203150</v>
          </cell>
          <cell r="B1869" t="str">
            <v>FLANGE CEGO FOFO PN-10 AGUA DN 900MM</v>
          </cell>
          <cell r="C1869">
            <v>6401.92</v>
          </cell>
          <cell r="D1869" t="str">
            <v>UN</v>
          </cell>
        </row>
        <row r="1870">
          <cell r="A1870">
            <v>7221203180</v>
          </cell>
          <cell r="B1870" t="str">
            <v>FLANGE CEGO FOFO PN-16 AGUA DN 200MM</v>
          </cell>
          <cell r="C1870">
            <v>214.06</v>
          </cell>
          <cell r="D1870" t="str">
            <v>UN</v>
          </cell>
        </row>
        <row r="1871">
          <cell r="A1871">
            <v>7221203460</v>
          </cell>
          <cell r="B1871" t="str">
            <v>RED CONC FOFO PN-10/16 AGUA DN 80X50MM</v>
          </cell>
          <cell r="C1871">
            <v>163.46</v>
          </cell>
          <cell r="D1871" t="str">
            <v>UN</v>
          </cell>
        </row>
        <row r="1872">
          <cell r="A1872">
            <v>7221203470</v>
          </cell>
          <cell r="B1872" t="str">
            <v>RED CONC FOFO PN-10/16 AGUA DN 100X50MM</v>
          </cell>
          <cell r="C1872">
            <v>301.63</v>
          </cell>
          <cell r="D1872" t="str">
            <v>UN</v>
          </cell>
        </row>
        <row r="1873">
          <cell r="A1873">
            <v>7221203480</v>
          </cell>
          <cell r="B1873" t="str">
            <v>RED CONC FOFO PN-10/16 AGUA DN 100X80MM</v>
          </cell>
          <cell r="C1873">
            <v>19.46</v>
          </cell>
          <cell r="D1873" t="str">
            <v>UN</v>
          </cell>
        </row>
        <row r="1874">
          <cell r="A1874">
            <v>7221203490</v>
          </cell>
          <cell r="B1874" t="str">
            <v>RED CONC FOFO PN-10/16 AGUA DN 150X80MM</v>
          </cell>
          <cell r="C1874">
            <v>19.46</v>
          </cell>
          <cell r="D1874" t="str">
            <v>UN</v>
          </cell>
        </row>
        <row r="1875">
          <cell r="A1875">
            <v>7221203520</v>
          </cell>
          <cell r="B1875" t="str">
            <v>RED CONC FOFO PN-10 AGUA DN 200X150MM</v>
          </cell>
          <cell r="C1875">
            <v>428.12</v>
          </cell>
          <cell r="D1875" t="str">
            <v>UN</v>
          </cell>
        </row>
        <row r="1876">
          <cell r="A1876">
            <v>7221203540</v>
          </cell>
          <cell r="B1876" t="str">
            <v>RED CONC FOFO PN-10 AGUA DN 250X150MM</v>
          </cell>
          <cell r="C1876">
            <v>875.7</v>
          </cell>
          <cell r="D1876" t="str">
            <v>UN</v>
          </cell>
        </row>
        <row r="1877">
          <cell r="A1877">
            <v>7221203580</v>
          </cell>
          <cell r="B1877" t="str">
            <v>RED CONC FOFO PN-10 AGUA DN 300X250MM</v>
          </cell>
          <cell r="C1877">
            <v>778.4</v>
          </cell>
          <cell r="D1877" t="str">
            <v>UN</v>
          </cell>
        </row>
        <row r="1878">
          <cell r="A1878">
            <v>7221203630</v>
          </cell>
          <cell r="B1878" t="str">
            <v>RED CONC FOFO PN-10 AGUA DN 400X300MM</v>
          </cell>
          <cell r="C1878">
            <v>1478.96</v>
          </cell>
          <cell r="D1878" t="str">
            <v>UN</v>
          </cell>
        </row>
        <row r="1879">
          <cell r="A1879">
            <v>7221203760</v>
          </cell>
          <cell r="B1879" t="str">
            <v>RED CONC FOFO PN-10 AGUA DN 900X800MM</v>
          </cell>
          <cell r="C1879">
            <v>8802.64</v>
          </cell>
          <cell r="D1879" t="str">
            <v>UN</v>
          </cell>
        </row>
        <row r="1880">
          <cell r="A1880">
            <v>7221203830</v>
          </cell>
          <cell r="B1880" t="str">
            <v>RED CONC FOFO PN-16 AGUA DN 250X200MM</v>
          </cell>
          <cell r="C1880">
            <v>583.8</v>
          </cell>
          <cell r="D1880" t="str">
            <v>UN</v>
          </cell>
        </row>
        <row r="1881">
          <cell r="A1881">
            <v>7221203850</v>
          </cell>
          <cell r="B1881" t="str">
            <v>RED CONC FOFO PN-16 AGUA DN 300X200MM</v>
          </cell>
          <cell r="C1881">
            <v>1128.68</v>
          </cell>
          <cell r="D1881" t="str">
            <v>UN</v>
          </cell>
        </row>
        <row r="1882">
          <cell r="A1882">
            <v>7221203860</v>
          </cell>
          <cell r="B1882" t="str">
            <v>RED CONC FOFO PN-16 AGUA DN 300X250MM</v>
          </cell>
          <cell r="C1882">
            <v>778.4</v>
          </cell>
          <cell r="D1882" t="str">
            <v>UN</v>
          </cell>
        </row>
        <row r="1883">
          <cell r="A1883">
            <v>7221203900</v>
          </cell>
          <cell r="B1883" t="str">
            <v>RED CONC FOFO PN-16 AGUA DN 400X250MM</v>
          </cell>
          <cell r="C1883">
            <v>1634.64</v>
          </cell>
          <cell r="D1883" t="str">
            <v>UN</v>
          </cell>
        </row>
        <row r="1884">
          <cell r="A1884">
            <v>7221203950</v>
          </cell>
          <cell r="B1884" t="str">
            <v>RED CONC FOFO PN-16 AGUA DN 450X400MM</v>
          </cell>
          <cell r="C1884">
            <v>3401.02</v>
          </cell>
          <cell r="D1884" t="str">
            <v>UN</v>
          </cell>
        </row>
        <row r="1885">
          <cell r="A1885">
            <v>7221204120</v>
          </cell>
          <cell r="B1885" t="str">
            <v>RED EXCE FOFO PN-10 AGUA DN 200X100MM</v>
          </cell>
          <cell r="C1885">
            <v>535.15</v>
          </cell>
          <cell r="D1885" t="str">
            <v>UN</v>
          </cell>
        </row>
        <row r="1886">
          <cell r="A1886">
            <v>7221204150</v>
          </cell>
          <cell r="B1886" t="str">
            <v>RED EXCE FOFO PN-10 AGUA DN 250X150MM</v>
          </cell>
          <cell r="C1886">
            <v>875.7</v>
          </cell>
          <cell r="D1886" t="str">
            <v>UN</v>
          </cell>
        </row>
        <row r="1887">
          <cell r="A1887">
            <v>7221204180</v>
          </cell>
          <cell r="B1887" t="str">
            <v>RED EXCE FOFO PN-10 AGUA DN 300X200MM</v>
          </cell>
          <cell r="C1887">
            <v>992.46</v>
          </cell>
          <cell r="D1887" t="str">
            <v>UN</v>
          </cell>
        </row>
        <row r="1888">
          <cell r="A1888">
            <v>7221204200</v>
          </cell>
          <cell r="B1888" t="str">
            <v>RED EXCE FOFO PN-10 AGUA DN 400X250MM</v>
          </cell>
          <cell r="C1888">
            <v>1401.12</v>
          </cell>
          <cell r="D1888" t="str">
            <v>UN</v>
          </cell>
        </row>
        <row r="1889">
          <cell r="A1889">
            <v>7221204215</v>
          </cell>
          <cell r="B1889" t="str">
            <v>RED EXCE FOFO PN-10 AGUA DN 450X400MM</v>
          </cell>
          <cell r="C1889">
            <v>1556.8</v>
          </cell>
          <cell r="D1889" t="str">
            <v>UN</v>
          </cell>
        </row>
        <row r="1890">
          <cell r="A1890">
            <v>7221204240</v>
          </cell>
          <cell r="B1890" t="str">
            <v>TE FOFO JGSF PN-10/16 AGUA DN 100X50MM</v>
          </cell>
          <cell r="C1890">
            <v>252.96</v>
          </cell>
          <cell r="D1890" t="str">
            <v>UN</v>
          </cell>
        </row>
        <row r="1891">
          <cell r="A1891">
            <v>7221204270</v>
          </cell>
          <cell r="B1891" t="str">
            <v>TE FOFO JGSF PN-10/16 AGUA DN 150X50MM</v>
          </cell>
          <cell r="C1891">
            <v>19.46</v>
          </cell>
          <cell r="D1891" t="str">
            <v>UN</v>
          </cell>
        </row>
        <row r="1892">
          <cell r="A1892">
            <v>7221204310</v>
          </cell>
          <cell r="B1892" t="str">
            <v>TE FOFO JGSF PN-10/16 AGUA DN 200X50MM</v>
          </cell>
          <cell r="C1892">
            <v>498.18</v>
          </cell>
          <cell r="D1892" t="str">
            <v>UN</v>
          </cell>
        </row>
        <row r="1893">
          <cell r="A1893">
            <v>7221204320</v>
          </cell>
          <cell r="B1893" t="str">
            <v>TE FOFO JGSF PN-10/16 AGUA DN 200X80MM</v>
          </cell>
          <cell r="C1893">
            <v>651.91</v>
          </cell>
          <cell r="D1893" t="str">
            <v>UN</v>
          </cell>
        </row>
        <row r="1894">
          <cell r="A1894">
            <v>7221204330</v>
          </cell>
          <cell r="B1894" t="str">
            <v>TE FOFO JGSF PN-10/16 AGUA DN 200X100MM</v>
          </cell>
          <cell r="C1894">
            <v>671.32</v>
          </cell>
          <cell r="D1894" t="str">
            <v>UN</v>
          </cell>
        </row>
        <row r="1895">
          <cell r="A1895">
            <v>7221204380</v>
          </cell>
          <cell r="B1895" t="str">
            <v>TE FOFO JGSF PN-10/16 AGUA DN 250X100MM</v>
          </cell>
          <cell r="C1895">
            <v>797.8</v>
          </cell>
          <cell r="D1895" t="str">
            <v>UN</v>
          </cell>
        </row>
        <row r="1896">
          <cell r="A1896">
            <v>7221204390</v>
          </cell>
          <cell r="B1896" t="str">
            <v>TE FOFO JGSF PN-10 AGUA DN 250X250MM</v>
          </cell>
          <cell r="C1896">
            <v>1222.09</v>
          </cell>
          <cell r="D1896" t="str">
            <v>UN</v>
          </cell>
        </row>
        <row r="1897">
          <cell r="A1897">
            <v>7221204400</v>
          </cell>
          <cell r="B1897" t="str">
            <v>TE FOFO JGSF PN-10/16 AGUA DN 300X100MM</v>
          </cell>
          <cell r="C1897">
            <v>1148.14</v>
          </cell>
          <cell r="D1897" t="str">
            <v>UN</v>
          </cell>
        </row>
        <row r="1898">
          <cell r="A1898">
            <v>7221204490</v>
          </cell>
          <cell r="B1898" t="str">
            <v>TE FOFO JGSF PN-10 AGUA DN 400X200MM</v>
          </cell>
          <cell r="C1898">
            <v>1825.35</v>
          </cell>
          <cell r="D1898" t="str">
            <v>UN</v>
          </cell>
        </row>
        <row r="1899">
          <cell r="A1899">
            <v>7221204690</v>
          </cell>
          <cell r="B1899" t="str">
            <v>TE FOFO JGSF PN-10 AGUA DN 900X200MM</v>
          </cell>
          <cell r="C1899">
            <v>9257.06</v>
          </cell>
          <cell r="D1899" t="str">
            <v>UN</v>
          </cell>
        </row>
        <row r="1900">
          <cell r="A1900">
            <v>7221205180</v>
          </cell>
          <cell r="B1900" t="str">
            <v>TE FOFO FFF PN-10/16 AGUA DN 100X50MM</v>
          </cell>
          <cell r="C1900">
            <v>311.36</v>
          </cell>
          <cell r="D1900" t="str">
            <v>UN</v>
          </cell>
        </row>
        <row r="1901">
          <cell r="A1901">
            <v>7221205190</v>
          </cell>
          <cell r="B1901" t="str">
            <v>TE FOFO FFF PN-10/16 AGUA DN 100X80MM</v>
          </cell>
          <cell r="C1901">
            <v>372.66</v>
          </cell>
          <cell r="D1901" t="str">
            <v>UN</v>
          </cell>
        </row>
        <row r="1902">
          <cell r="A1902">
            <v>7221205200</v>
          </cell>
          <cell r="B1902" t="str">
            <v>TE FOFO FFF PN-10/16 AGUA DN 100X100MM</v>
          </cell>
          <cell r="C1902">
            <v>553.39</v>
          </cell>
          <cell r="D1902" t="str">
            <v>UN</v>
          </cell>
        </row>
        <row r="1903">
          <cell r="A1903">
            <v>7221205210</v>
          </cell>
          <cell r="B1903" t="str">
            <v>TE FOFO FFF PN-10/16 AGUA DN 150X50MM</v>
          </cell>
          <cell r="C1903">
            <v>511.99</v>
          </cell>
          <cell r="D1903" t="str">
            <v>UN</v>
          </cell>
        </row>
        <row r="1904">
          <cell r="A1904">
            <v>7221205220</v>
          </cell>
          <cell r="B1904" t="str">
            <v>TE FOFO FFF PN-10/16 AGUA DN 150X80MM</v>
          </cell>
          <cell r="C1904">
            <v>533.2</v>
          </cell>
          <cell r="D1904" t="str">
            <v>UN</v>
          </cell>
        </row>
        <row r="1905">
          <cell r="A1905">
            <v>7221205230</v>
          </cell>
          <cell r="B1905" t="str">
            <v>TE FOFO FFF PN-10/16 AGUA DN 150X100MM</v>
          </cell>
          <cell r="C1905">
            <v>553.44</v>
          </cell>
          <cell r="D1905" t="str">
            <v>UN</v>
          </cell>
        </row>
        <row r="1906">
          <cell r="A1906">
            <v>7221205240</v>
          </cell>
          <cell r="B1906" t="str">
            <v>TE FOFO FFF PN-10/16 AGUA DN 150X150MM</v>
          </cell>
          <cell r="C1906">
            <v>628.56</v>
          </cell>
          <cell r="D1906" t="str">
            <v>UN</v>
          </cell>
        </row>
        <row r="1907">
          <cell r="A1907">
            <v>7221205250</v>
          </cell>
          <cell r="B1907" t="str">
            <v>TE FOFO FFF PN-10 AGUA DN 200X50MM</v>
          </cell>
          <cell r="C1907">
            <v>574.07</v>
          </cell>
          <cell r="D1907" t="str">
            <v>UN</v>
          </cell>
        </row>
        <row r="1908">
          <cell r="A1908">
            <v>7221205280</v>
          </cell>
          <cell r="B1908" t="str">
            <v>TE FOFO FFF PN-10 AGUA DN 200X150MM</v>
          </cell>
          <cell r="C1908">
            <v>981.37</v>
          </cell>
          <cell r="D1908" t="str">
            <v>UN</v>
          </cell>
        </row>
        <row r="1909">
          <cell r="A1909">
            <v>7221205290</v>
          </cell>
          <cell r="B1909" t="str">
            <v>TE FOFO FFF PN-10 AGUA DN 200X200MM</v>
          </cell>
          <cell r="C1909">
            <v>957.43</v>
          </cell>
          <cell r="D1909" t="str">
            <v>UN</v>
          </cell>
        </row>
        <row r="1910">
          <cell r="A1910">
            <v>7221205300</v>
          </cell>
          <cell r="B1910" t="str">
            <v>TE FOFO FFF PN-10 AGUA DN 250X50MM</v>
          </cell>
          <cell r="C1910">
            <v>1303.82</v>
          </cell>
          <cell r="D1910" t="str">
            <v>UN</v>
          </cell>
        </row>
        <row r="1911">
          <cell r="A1911">
            <v>7221205310</v>
          </cell>
          <cell r="B1911" t="str">
            <v>TE FOFO FFF PN-10 AGUA DN 250X80MM</v>
          </cell>
          <cell r="C1911">
            <v>1264.8</v>
          </cell>
          <cell r="D1911" t="str">
            <v>UN</v>
          </cell>
        </row>
        <row r="1912">
          <cell r="A1912">
            <v>7221205330</v>
          </cell>
          <cell r="B1912" t="str">
            <v>TE FOFO FFF PN-10 AGUA DN 250X200MM</v>
          </cell>
          <cell r="C1912">
            <v>1716.37</v>
          </cell>
          <cell r="D1912" t="str">
            <v>UN</v>
          </cell>
        </row>
        <row r="1913">
          <cell r="A1913">
            <v>7221205340</v>
          </cell>
          <cell r="B1913" t="str">
            <v>TE FOFO FFF PN-10 AGUA DN 250X250MM</v>
          </cell>
          <cell r="C1913">
            <v>1556.8</v>
          </cell>
          <cell r="D1913" t="str">
            <v>UN</v>
          </cell>
        </row>
        <row r="1914">
          <cell r="A1914">
            <v>7221205370</v>
          </cell>
          <cell r="B1914" t="str">
            <v>TE FOFO FFF PN-10 AGUA DN 300X300MM</v>
          </cell>
          <cell r="C1914">
            <v>2222.33</v>
          </cell>
          <cell r="D1914" t="str">
            <v>UN</v>
          </cell>
        </row>
        <row r="1915">
          <cell r="A1915">
            <v>7221205430</v>
          </cell>
          <cell r="B1915" t="str">
            <v>TE FOFO FFF PN-10 AGUA DN 400X300MM</v>
          </cell>
          <cell r="C1915">
            <v>3094.14</v>
          </cell>
          <cell r="D1915" t="str">
            <v>UN</v>
          </cell>
        </row>
        <row r="1916">
          <cell r="A1916">
            <v>7221205440</v>
          </cell>
          <cell r="B1916" t="str">
            <v>TE FOFO FFF PN-10 AGUA DN 400X400MM</v>
          </cell>
          <cell r="C1916">
            <v>3487.23</v>
          </cell>
          <cell r="D1916" t="str">
            <v>UN</v>
          </cell>
        </row>
        <row r="1917">
          <cell r="A1917">
            <v>7221205480</v>
          </cell>
          <cell r="B1917" t="str">
            <v>TE FOFO FFF PN-10 AGUA DN 450X400MM</v>
          </cell>
          <cell r="C1917">
            <v>5773.16</v>
          </cell>
          <cell r="D1917" t="str">
            <v>UN</v>
          </cell>
        </row>
        <row r="1918">
          <cell r="A1918">
            <v>7221205490</v>
          </cell>
          <cell r="B1918" t="str">
            <v>TE FOFO FFF PN-10 AGUA DN 450X450MM</v>
          </cell>
          <cell r="C1918">
            <v>5773.16</v>
          </cell>
          <cell r="D1918" t="str">
            <v>UN</v>
          </cell>
        </row>
        <row r="1919">
          <cell r="A1919">
            <v>7221205560</v>
          </cell>
          <cell r="B1919" t="str">
            <v>TE FOFO FFF PN-10 AGUA DN 600X200MM</v>
          </cell>
          <cell r="C1919">
            <v>9317.08</v>
          </cell>
          <cell r="D1919" t="str">
            <v>UN</v>
          </cell>
        </row>
        <row r="1920">
          <cell r="A1920">
            <v>7221205680</v>
          </cell>
          <cell r="B1920" t="str">
            <v>TE FOFO FFF PN-10 AGUA DN 900X200MM</v>
          </cell>
          <cell r="C1920">
            <v>13746.98</v>
          </cell>
          <cell r="D1920" t="str">
            <v>UN</v>
          </cell>
        </row>
        <row r="1921">
          <cell r="A1921">
            <v>7221205690</v>
          </cell>
          <cell r="B1921" t="str">
            <v>TE FOFO FFF PN-10 AGUA DN 900X400MM</v>
          </cell>
          <cell r="C1921">
            <v>17005.1</v>
          </cell>
          <cell r="D1921" t="str">
            <v>UN</v>
          </cell>
        </row>
        <row r="1922">
          <cell r="A1922">
            <v>7221205710</v>
          </cell>
          <cell r="B1922" t="str">
            <v>TE FOFO FFF PN-10 AGUA DN 900X900MM</v>
          </cell>
          <cell r="C1922">
            <v>28179.88</v>
          </cell>
          <cell r="D1922" t="str">
            <v>UN</v>
          </cell>
        </row>
        <row r="1923">
          <cell r="A1923">
            <v>7221205810</v>
          </cell>
          <cell r="B1923" t="str">
            <v>TE FOFO FFF PN-16 AGUA DN 200X50MM</v>
          </cell>
          <cell r="C1923">
            <v>934.08</v>
          </cell>
          <cell r="D1923" t="str">
            <v>UN</v>
          </cell>
        </row>
        <row r="1924">
          <cell r="A1924">
            <v>7221205830</v>
          </cell>
          <cell r="B1924" t="str">
            <v>TE FOFO FFF PN-16 AGUA DN 200X100MM</v>
          </cell>
          <cell r="C1924">
            <v>797.86</v>
          </cell>
          <cell r="D1924" t="str">
            <v>UN</v>
          </cell>
        </row>
        <row r="1925">
          <cell r="A1925">
            <v>7221205850</v>
          </cell>
          <cell r="B1925" t="str">
            <v>TE FOFO FFF PN-16 AGUA DN 200X200MM</v>
          </cell>
          <cell r="C1925">
            <v>955.49</v>
          </cell>
          <cell r="D1925" t="str">
            <v>UN</v>
          </cell>
        </row>
        <row r="1926">
          <cell r="A1926">
            <v>7221205900</v>
          </cell>
          <cell r="B1926" t="str">
            <v>TE FOFO FFF PN-16 AGUA DN 300X100MM</v>
          </cell>
          <cell r="C1926">
            <v>1790.32</v>
          </cell>
          <cell r="D1926" t="str">
            <v>UN</v>
          </cell>
        </row>
        <row r="1927">
          <cell r="A1927">
            <v>7221206410</v>
          </cell>
          <cell r="B1927" t="str">
            <v>JUNCAO FOFO FFF PN-10/16AGUA DN150X100MM</v>
          </cell>
          <cell r="C1927">
            <v>786.18</v>
          </cell>
          <cell r="D1927" t="str">
            <v>UN</v>
          </cell>
        </row>
        <row r="1928">
          <cell r="A1928">
            <v>7221206420</v>
          </cell>
          <cell r="B1928" t="str">
            <v>JUNCAO FOFO FFF PN-10/16AGUA DN150X150MM</v>
          </cell>
          <cell r="C1928">
            <v>786.18</v>
          </cell>
          <cell r="D1928" t="str">
            <v>UN</v>
          </cell>
        </row>
        <row r="1929">
          <cell r="A1929">
            <v>7221206470</v>
          </cell>
          <cell r="B1929" t="str">
            <v>JUNCAO FOFO FFF PN-16 AGUA DN 250X200MM</v>
          </cell>
          <cell r="C1929">
            <v>1478.96</v>
          </cell>
          <cell r="D1929" t="str">
            <v>UN</v>
          </cell>
        </row>
        <row r="1930">
          <cell r="A1930">
            <v>7221206510</v>
          </cell>
          <cell r="B1930" t="str">
            <v>JUNCAO FOFO FFF PN-10 AGUA DN 300X300MM</v>
          </cell>
          <cell r="C1930">
            <v>2968.62</v>
          </cell>
          <cell r="D1930" t="str">
            <v>UN</v>
          </cell>
        </row>
        <row r="1931">
          <cell r="A1931">
            <v>7221206560</v>
          </cell>
          <cell r="B1931" t="str">
            <v>JUNCAO FOFO FFF PN-16 AGUA DN 200X200MM</v>
          </cell>
          <cell r="C1931">
            <v>1316.47</v>
          </cell>
          <cell r="D1931" t="str">
            <v>UN</v>
          </cell>
        </row>
        <row r="1932">
          <cell r="A1932">
            <v>7221206650</v>
          </cell>
          <cell r="B1932" t="str">
            <v>JUNTA DESM TRAV AXI FOFO PN-10 DN 100</v>
          </cell>
          <cell r="C1932">
            <v>408.66</v>
          </cell>
          <cell r="D1932" t="str">
            <v>UN</v>
          </cell>
        </row>
        <row r="1933">
          <cell r="A1933">
            <v>7221206660</v>
          </cell>
          <cell r="B1933" t="str">
            <v>JUNTA DESM TRAV AXI FOFO PN-10 DN 150</v>
          </cell>
          <cell r="C1933">
            <v>681.1</v>
          </cell>
          <cell r="D1933" t="str">
            <v>UN</v>
          </cell>
        </row>
        <row r="1934">
          <cell r="A1934">
            <v>7221206670</v>
          </cell>
          <cell r="B1934" t="str">
            <v>JUNTA DESM TRAV AXI FOFO PN-10 DN 200</v>
          </cell>
          <cell r="C1934">
            <v>953.54</v>
          </cell>
          <cell r="D1934" t="str">
            <v>UN</v>
          </cell>
        </row>
        <row r="1935">
          <cell r="A1935">
            <v>7221206680</v>
          </cell>
          <cell r="B1935" t="str">
            <v>JUNTA DESM TRAV AXI FOFO PN-10 DN 250</v>
          </cell>
          <cell r="C1935">
            <v>1264.9</v>
          </cell>
          <cell r="D1935" t="str">
            <v>UN</v>
          </cell>
        </row>
        <row r="1936">
          <cell r="A1936">
            <v>7221206690</v>
          </cell>
          <cell r="B1936" t="str">
            <v>JUNTA DESM TRAV AXI FOFO PN-10 DN 300</v>
          </cell>
          <cell r="C1936">
            <v>1790.32</v>
          </cell>
          <cell r="D1936" t="str">
            <v>UN</v>
          </cell>
        </row>
        <row r="1937">
          <cell r="A1937">
            <v>7221206700</v>
          </cell>
          <cell r="B1937" t="str">
            <v>JUNTA DESM TRAV AXI FOFO PN-10 DN 400</v>
          </cell>
          <cell r="C1937">
            <v>3016.3</v>
          </cell>
          <cell r="D1937" t="str">
            <v>UN</v>
          </cell>
        </row>
        <row r="1938">
          <cell r="A1938">
            <v>7221206730</v>
          </cell>
          <cell r="B1938" t="str">
            <v>JUNTA DESM TRAV AXI FOFO PN-10 DN 700</v>
          </cell>
          <cell r="C1938">
            <v>9259.92</v>
          </cell>
          <cell r="D1938" t="str">
            <v>UN</v>
          </cell>
        </row>
        <row r="1939">
          <cell r="A1939">
            <v>7221206750</v>
          </cell>
          <cell r="B1939" t="str">
            <v>JUNTA DESM TRAV AXI FOFO PN-10 DN 900</v>
          </cell>
          <cell r="C1939">
            <v>14547.22</v>
          </cell>
          <cell r="D1939" t="str">
            <v>UN</v>
          </cell>
        </row>
        <row r="1940">
          <cell r="A1940">
            <v>7221206790</v>
          </cell>
          <cell r="B1940" t="str">
            <v>JUNTA DESM TRAV AXI FOFO PN-16 DN 150</v>
          </cell>
          <cell r="C1940">
            <v>700.56</v>
          </cell>
          <cell r="D1940" t="str">
            <v>UN</v>
          </cell>
        </row>
        <row r="1941">
          <cell r="A1941">
            <v>7221206800</v>
          </cell>
          <cell r="B1941" t="str">
            <v>JUNTA DESM TRAV AXI FOFO PN-16 DN 200</v>
          </cell>
          <cell r="C1941">
            <v>1031.38</v>
          </cell>
          <cell r="D1941" t="str">
            <v>UN</v>
          </cell>
        </row>
        <row r="1942">
          <cell r="A1942">
            <v>7221206940</v>
          </cell>
          <cell r="B1942" t="str">
            <v>JUNTA DESM TRAV AXI FOFO PN-25 DN 250</v>
          </cell>
          <cell r="C1942">
            <v>2043.3</v>
          </cell>
          <cell r="D1942" t="str">
            <v>UN</v>
          </cell>
        </row>
        <row r="1943">
          <cell r="A1943">
            <v>7221206950</v>
          </cell>
          <cell r="B1943" t="str">
            <v>JUNTA DESM TRAV AXI FOFO PN-25 DN 300</v>
          </cell>
          <cell r="C1943">
            <v>3269.28</v>
          </cell>
          <cell r="D1943" t="str">
            <v>UN</v>
          </cell>
        </row>
        <row r="1944">
          <cell r="A1944">
            <v>7221206960</v>
          </cell>
          <cell r="B1944" t="str">
            <v>JUNTA DESM TRAV AXI FOFO PN-25 DN 400</v>
          </cell>
          <cell r="C1944">
            <v>6032.6</v>
          </cell>
          <cell r="D1944" t="str">
            <v>UN</v>
          </cell>
        </row>
        <row r="1945">
          <cell r="A1945">
            <v>7221207110</v>
          </cell>
          <cell r="B1945" t="str">
            <v>TE TRIPAR. FOFO SAIDA FLANGE DN 150X100M</v>
          </cell>
          <cell r="C1945">
            <v>1393.65</v>
          </cell>
          <cell r="D1945" t="str">
            <v>UN</v>
          </cell>
        </row>
        <row r="1946">
          <cell r="A1946">
            <v>7221207140</v>
          </cell>
          <cell r="B1946" t="str">
            <v>TE TRIPAR. FOFO SAIDA FLANGE DN 200X100M</v>
          </cell>
          <cell r="C1946">
            <v>1914.69</v>
          </cell>
          <cell r="D1946" t="str">
            <v>UN</v>
          </cell>
        </row>
        <row r="1947">
          <cell r="A1947">
            <v>7221207150</v>
          </cell>
          <cell r="B1947" t="str">
            <v>TE TRIPAR. FOFO SAIDA FLANGE DN 200X150M</v>
          </cell>
          <cell r="C1947">
            <v>2109.69</v>
          </cell>
          <cell r="D1947" t="str">
            <v>UN</v>
          </cell>
        </row>
        <row r="1948">
          <cell r="A1948">
            <v>7221207180</v>
          </cell>
          <cell r="B1948" t="str">
            <v>TE TRIPAR. FOFO SAIDA FLANGE DN 250X100M</v>
          </cell>
          <cell r="C1948">
            <v>3322.05</v>
          </cell>
          <cell r="D1948" t="str">
            <v>UN</v>
          </cell>
        </row>
        <row r="1949">
          <cell r="A1949">
            <v>7221207190</v>
          </cell>
          <cell r="B1949" t="str">
            <v>TE TRIPAR. FOFO SAIDA FLANGE DN 250X150M</v>
          </cell>
          <cell r="C1949">
            <v>3623.8</v>
          </cell>
          <cell r="D1949" t="str">
            <v>UN</v>
          </cell>
        </row>
        <row r="1950">
          <cell r="A1950">
            <v>7221207230</v>
          </cell>
          <cell r="B1950" t="str">
            <v>TE TRIPAR. FOFO SAIDA FLANGE DN 300X100M</v>
          </cell>
          <cell r="C1950">
            <v>4238.43</v>
          </cell>
          <cell r="D1950" t="str">
            <v>UN</v>
          </cell>
        </row>
        <row r="1951">
          <cell r="A1951">
            <v>7221207240</v>
          </cell>
          <cell r="B1951" t="str">
            <v>TE TRIPAR. FOFO SAIDA FLANGE DN 300X150M</v>
          </cell>
          <cell r="C1951">
            <v>4450.82</v>
          </cell>
          <cell r="D1951" t="str">
            <v>UN</v>
          </cell>
        </row>
        <row r="1952">
          <cell r="A1952">
            <v>7221207510</v>
          </cell>
          <cell r="B1952" t="str">
            <v>CRUZETA RED FOFO FFFF 10 DN 400X250MM</v>
          </cell>
          <cell r="C1952">
            <v>3353.64</v>
          </cell>
          <cell r="D1952" t="str">
            <v>UN</v>
          </cell>
        </row>
        <row r="1953">
          <cell r="A1953">
            <v>7221400340</v>
          </cell>
          <cell r="B1953" t="str">
            <v>CURVA 90 FOFO JM AGUA DN 300MM</v>
          </cell>
          <cell r="C1953">
            <v>1900.74</v>
          </cell>
          <cell r="D1953" t="str">
            <v>UN</v>
          </cell>
        </row>
        <row r="1954">
          <cell r="A1954">
            <v>7221400630</v>
          </cell>
          <cell r="B1954" t="str">
            <v>LUVA DE CORRER FOFO JM AGUA DN 100MM</v>
          </cell>
          <cell r="C1954">
            <v>560.04</v>
          </cell>
          <cell r="D1954" t="str">
            <v>UN</v>
          </cell>
        </row>
        <row r="1955">
          <cell r="A1955">
            <v>7221400640</v>
          </cell>
          <cell r="B1955" t="str">
            <v>LUVA DE CORRER FOFO JM AGUA DN 150MM</v>
          </cell>
          <cell r="C1955">
            <v>806.41</v>
          </cell>
          <cell r="D1955" t="str">
            <v>UN</v>
          </cell>
        </row>
        <row r="1956">
          <cell r="A1956">
            <v>7221400650</v>
          </cell>
          <cell r="B1956" t="str">
            <v>LUVA DE CORRER FOFO JM AGUA DN 200MM</v>
          </cell>
          <cell r="C1956">
            <v>1210.19</v>
          </cell>
          <cell r="D1956" t="str">
            <v>UN</v>
          </cell>
        </row>
        <row r="1957">
          <cell r="A1957">
            <v>7221400660</v>
          </cell>
          <cell r="B1957" t="str">
            <v>LUVA DE CORRER FOFO JM AGUA DN 250MM</v>
          </cell>
          <cell r="C1957">
            <v>2003.72</v>
          </cell>
          <cell r="D1957" t="str">
            <v>UN</v>
          </cell>
        </row>
        <row r="1958">
          <cell r="A1958">
            <v>7221400670</v>
          </cell>
          <cell r="B1958" t="str">
            <v>LUVA DE CORRER FOFO JM AGUA DN 300MM</v>
          </cell>
          <cell r="C1958">
            <v>2243.66</v>
          </cell>
          <cell r="D1958" t="str">
            <v>UN</v>
          </cell>
        </row>
        <row r="1959">
          <cell r="A1959">
            <v>7221400690</v>
          </cell>
          <cell r="B1959" t="str">
            <v>LUVA DE CORRER FOFO JM AGUA DN 400MM</v>
          </cell>
          <cell r="C1959">
            <v>3906.21</v>
          </cell>
          <cell r="D1959" t="str">
            <v>UN</v>
          </cell>
        </row>
        <row r="1960">
          <cell r="A1960">
            <v>7221400720</v>
          </cell>
          <cell r="B1960" t="str">
            <v>LUVA DE CORRER FOFO JM AGUA DN 600MM</v>
          </cell>
          <cell r="C1960">
            <v>7092.62</v>
          </cell>
          <cell r="D1960" t="str">
            <v>UN</v>
          </cell>
        </row>
        <row r="1961">
          <cell r="A1961">
            <v>7221500395</v>
          </cell>
          <cell r="B1961" t="str">
            <v>EXTREMIDADE FOFO JM BF 10 NBR15420 DN200</v>
          </cell>
          <cell r="C1961">
            <v>1302.26</v>
          </cell>
          <cell r="D1961" t="str">
            <v>UN</v>
          </cell>
        </row>
        <row r="1962">
          <cell r="A1962">
            <v>7221500400</v>
          </cell>
          <cell r="B1962" t="str">
            <v>EXTREMIDADE FOFO JM BF 10 NBR15420 DN300</v>
          </cell>
          <cell r="C1962">
            <v>1349.37</v>
          </cell>
          <cell r="D1962" t="str">
            <v>UN</v>
          </cell>
        </row>
        <row r="1963">
          <cell r="A1963">
            <v>7221500630</v>
          </cell>
          <cell r="B1963" t="str">
            <v>LUVA DE CORRER FOFO JM ESG DN 100MM</v>
          </cell>
          <cell r="C1963">
            <v>644.06</v>
          </cell>
          <cell r="D1963" t="str">
            <v>UN</v>
          </cell>
        </row>
        <row r="1964">
          <cell r="A1964">
            <v>7221500640</v>
          </cell>
          <cell r="B1964" t="str">
            <v>LUVA DE CORRER FOFO JM ESG DN 150MM</v>
          </cell>
          <cell r="C1964">
            <v>927.39</v>
          </cell>
          <cell r="D1964" t="str">
            <v>UN</v>
          </cell>
        </row>
        <row r="1965">
          <cell r="A1965">
            <v>7222000010</v>
          </cell>
          <cell r="B1965" t="str">
            <v>ARRUELA VED BOR P/FLANGE PN-10/16 DN 50</v>
          </cell>
          <cell r="C1965">
            <v>9.14</v>
          </cell>
          <cell r="D1965" t="str">
            <v>UN</v>
          </cell>
        </row>
        <row r="1966">
          <cell r="A1966">
            <v>7222000020</v>
          </cell>
          <cell r="B1966" t="str">
            <v>ARRUELA VED BOR P/FLANGE PN-10/16 DN 80</v>
          </cell>
          <cell r="C1966">
            <v>8.01</v>
          </cell>
          <cell r="D1966" t="str">
            <v>UN</v>
          </cell>
        </row>
        <row r="1967">
          <cell r="A1967">
            <v>7222000030</v>
          </cell>
          <cell r="B1967" t="str">
            <v>ARRUELA VED BOR P/FLANGE PN10/16 DN 100</v>
          </cell>
          <cell r="C1967">
            <v>14.51</v>
          </cell>
          <cell r="D1967" t="str">
            <v>UN</v>
          </cell>
        </row>
        <row r="1968">
          <cell r="A1968">
            <v>7222000040</v>
          </cell>
          <cell r="B1968" t="str">
            <v>ARRUELA VED BOR P/FLANGE PN10/16 DN 150</v>
          </cell>
          <cell r="C1968">
            <v>26.41</v>
          </cell>
          <cell r="D1968" t="str">
            <v>UN</v>
          </cell>
        </row>
        <row r="1969">
          <cell r="A1969">
            <v>7222000050</v>
          </cell>
          <cell r="B1969" t="str">
            <v>ARRUELA VED BOR P/FLANGE PN10 DN 200</v>
          </cell>
          <cell r="C1969">
            <v>51.79</v>
          </cell>
          <cell r="D1969" t="str">
            <v>UN</v>
          </cell>
        </row>
        <row r="1970">
          <cell r="A1970">
            <v>7222000060</v>
          </cell>
          <cell r="B1970" t="str">
            <v>ARRUELA VED BOR P/FLANGE PN10 DN 250</v>
          </cell>
          <cell r="C1970">
            <v>63.55</v>
          </cell>
          <cell r="D1970" t="str">
            <v>UN</v>
          </cell>
        </row>
        <row r="1971">
          <cell r="A1971">
            <v>7222000070</v>
          </cell>
          <cell r="B1971" t="str">
            <v>ARRUELA VED BOR P/FLANGE PN10 DN 300</v>
          </cell>
          <cell r="C1971">
            <v>72.94</v>
          </cell>
          <cell r="D1971" t="str">
            <v>UN</v>
          </cell>
        </row>
        <row r="1972">
          <cell r="A1972">
            <v>7222000080</v>
          </cell>
          <cell r="B1972" t="str">
            <v>ARRUELA VED BOR P/FLANGE PN10 DN 350</v>
          </cell>
          <cell r="C1972">
            <v>74.84</v>
          </cell>
          <cell r="D1972" t="str">
            <v>UN</v>
          </cell>
        </row>
        <row r="1973">
          <cell r="A1973">
            <v>7222000090</v>
          </cell>
          <cell r="B1973" t="str">
            <v>ARRUELA VED BOR P/FLANGE PN10 DN 400</v>
          </cell>
          <cell r="C1973">
            <v>92.89</v>
          </cell>
          <cell r="D1973" t="str">
            <v>UN</v>
          </cell>
        </row>
        <row r="1974">
          <cell r="A1974">
            <v>7222000100</v>
          </cell>
          <cell r="B1974" t="str">
            <v>ARRUELA VED BOR P/FLANGE PN10 DN 450</v>
          </cell>
          <cell r="C1974">
            <v>119.07</v>
          </cell>
          <cell r="D1974" t="str">
            <v>UN</v>
          </cell>
        </row>
        <row r="1975">
          <cell r="A1975">
            <v>7222000110</v>
          </cell>
          <cell r="B1975" t="str">
            <v>ARRUELA VED BOR P/FLANGE PN10 DN 500</v>
          </cell>
          <cell r="C1975">
            <v>145.51</v>
          </cell>
          <cell r="D1975" t="str">
            <v>UN</v>
          </cell>
        </row>
        <row r="1976">
          <cell r="A1976">
            <v>7222000120</v>
          </cell>
          <cell r="B1976" t="str">
            <v>ARRUELA VED BOR P/FLANGE PN10 DN 600</v>
          </cell>
          <cell r="C1976">
            <v>183.38</v>
          </cell>
          <cell r="D1976" t="str">
            <v>UN</v>
          </cell>
        </row>
        <row r="1977">
          <cell r="A1977">
            <v>7222000130</v>
          </cell>
          <cell r="B1977" t="str">
            <v>ARRUELA VED BOR P/FLANGE PN10 DN 700</v>
          </cell>
          <cell r="C1977">
            <v>230.11</v>
          </cell>
          <cell r="D1977" t="str">
            <v>UN</v>
          </cell>
        </row>
        <row r="1978">
          <cell r="A1978">
            <v>7222000140</v>
          </cell>
          <cell r="B1978" t="str">
            <v>ARRUELA VED BOR P/FLANGE PN10 DN 800</v>
          </cell>
          <cell r="C1978">
            <v>360.65</v>
          </cell>
          <cell r="D1978" t="str">
            <v>UN</v>
          </cell>
        </row>
        <row r="1979">
          <cell r="A1979">
            <v>7222000150</v>
          </cell>
          <cell r="B1979" t="str">
            <v>ARRUELA VED BOR P/FLANGE PN10 DN 900</v>
          </cell>
          <cell r="C1979">
            <v>411.73</v>
          </cell>
          <cell r="D1979" t="str">
            <v>UN</v>
          </cell>
        </row>
        <row r="1980">
          <cell r="A1980">
            <v>7222000180</v>
          </cell>
          <cell r="B1980" t="str">
            <v>ARRUELA VED BOR P/FLANGE PN16 DN 200</v>
          </cell>
          <cell r="C1980">
            <v>54.38</v>
          </cell>
          <cell r="D1980" t="str">
            <v>UN</v>
          </cell>
        </row>
        <row r="1981">
          <cell r="A1981">
            <v>7222000200</v>
          </cell>
          <cell r="B1981" t="str">
            <v>ARRUELA VED BOR P/FLANGE PN16 DN 300</v>
          </cell>
          <cell r="C1981">
            <v>76.58</v>
          </cell>
          <cell r="D1981" t="str">
            <v>UN</v>
          </cell>
        </row>
        <row r="1982">
          <cell r="A1982">
            <v>7222000220</v>
          </cell>
          <cell r="B1982" t="str">
            <v>ARRUELA VED BOR P/FLANGE PN16 DN 400</v>
          </cell>
          <cell r="C1982">
            <v>97.53</v>
          </cell>
          <cell r="D1982" t="str">
            <v>UN</v>
          </cell>
        </row>
        <row r="1983">
          <cell r="A1983">
            <v>7222000310</v>
          </cell>
          <cell r="B1983" t="str">
            <v>PARAFUSO ACO GALV 16 X 80MM C/PORCA</v>
          </cell>
          <cell r="C1983">
            <v>4.29</v>
          </cell>
          <cell r="D1983" t="str">
            <v>UN</v>
          </cell>
        </row>
        <row r="1984">
          <cell r="A1984">
            <v>7222000320</v>
          </cell>
          <cell r="B1984" t="str">
            <v>PARAFUSO ACO GALV 20 X 90MM C/PORCA</v>
          </cell>
          <cell r="C1984">
            <v>7.8</v>
          </cell>
          <cell r="D1984" t="str">
            <v>UN</v>
          </cell>
        </row>
        <row r="1985">
          <cell r="A1985">
            <v>7222000321</v>
          </cell>
          <cell r="B1985" t="str">
            <v>PARAFUSO ACO GALV 20 X 100MM C/PORCA</v>
          </cell>
          <cell r="C1985">
            <v>7.8</v>
          </cell>
          <cell r="D1985" t="str">
            <v>UN</v>
          </cell>
        </row>
        <row r="1986">
          <cell r="A1986">
            <v>7222000329</v>
          </cell>
          <cell r="B1986" t="str">
            <v>PARAFUSO ACO GALV 24 X 110MM C/PORCA</v>
          </cell>
          <cell r="C1986">
            <v>10.78</v>
          </cell>
          <cell r="D1986" t="str">
            <v>UN</v>
          </cell>
        </row>
        <row r="1987">
          <cell r="A1987">
            <v>7222000330</v>
          </cell>
          <cell r="B1987" t="str">
            <v>PARAFUSO ACO GALV 24 X 120MM C/PORCA</v>
          </cell>
          <cell r="C1987">
            <v>12.67</v>
          </cell>
          <cell r="D1987" t="str">
            <v>UN</v>
          </cell>
        </row>
        <row r="1988">
          <cell r="A1988">
            <v>7222000350</v>
          </cell>
          <cell r="B1988" t="str">
            <v>PARAFUSO ACO GALV 27 X 120MM C/PORCA</v>
          </cell>
          <cell r="C1988">
            <v>17.55</v>
          </cell>
          <cell r="D1988" t="str">
            <v>UN</v>
          </cell>
        </row>
        <row r="1989">
          <cell r="A1989">
            <v>7222000360</v>
          </cell>
          <cell r="B1989" t="str">
            <v>PARAFUSO ACO GALV M27 X 130MM C/PORCA</v>
          </cell>
          <cell r="C1989">
            <v>17.55</v>
          </cell>
          <cell r="D1989" t="str">
            <v>UN</v>
          </cell>
        </row>
        <row r="1990">
          <cell r="A1990">
            <v>7222000365</v>
          </cell>
          <cell r="B1990" t="str">
            <v>PARAFUSO ACO GALV 30 X 130MM C/PORCA</v>
          </cell>
          <cell r="C1990">
            <v>48.62</v>
          </cell>
          <cell r="D1990" t="str">
            <v>UN</v>
          </cell>
        </row>
        <row r="1991">
          <cell r="A1991">
            <v>7222000370</v>
          </cell>
          <cell r="B1991" t="str">
            <v>PARAFUSO ACO GALV M30 X 140MM C/PORCA</v>
          </cell>
          <cell r="C1991">
            <v>39.01</v>
          </cell>
          <cell r="D1991" t="str">
            <v>UN</v>
          </cell>
        </row>
        <row r="1992">
          <cell r="A1992">
            <v>7222000400</v>
          </cell>
          <cell r="B1992" t="str">
            <v>ADUFA PAREDE FOFO P/FLANGE PN10 DN 150MM</v>
          </cell>
          <cell r="C1992">
            <v>1724.4</v>
          </cell>
          <cell r="D1992" t="str">
            <v>UN</v>
          </cell>
        </row>
        <row r="1993">
          <cell r="A1993">
            <v>7222000410</v>
          </cell>
          <cell r="B1993" t="str">
            <v>ADUFA PAREDE FOFO P/FLANGE PN10 DN 200MM</v>
          </cell>
          <cell r="C1993">
            <v>2006.59</v>
          </cell>
          <cell r="D1993" t="str">
            <v>UN</v>
          </cell>
        </row>
        <row r="1994">
          <cell r="A1994">
            <v>7222000420</v>
          </cell>
          <cell r="B1994" t="str">
            <v>ADUFA PAREDE FOFO P/FLANGE PN10 DN 250MM</v>
          </cell>
          <cell r="C1994">
            <v>2736.24</v>
          </cell>
          <cell r="D1994" t="str">
            <v>UN</v>
          </cell>
        </row>
        <row r="1995">
          <cell r="A1995">
            <v>7222000430</v>
          </cell>
          <cell r="B1995" t="str">
            <v>ADUFA PAREDE FOFO P/FLANGE PN10 DN 300MM</v>
          </cell>
          <cell r="C1995">
            <v>3025.08</v>
          </cell>
          <cell r="D1995" t="str">
            <v>UN</v>
          </cell>
        </row>
        <row r="1996">
          <cell r="A1996">
            <v>7222000470</v>
          </cell>
          <cell r="B1996" t="str">
            <v>HASTE FOFO ROSC/BOCA 1 1/8" 1,00 A 2,00M</v>
          </cell>
          <cell r="C1996">
            <v>295.28</v>
          </cell>
          <cell r="D1996" t="str">
            <v>UN</v>
          </cell>
        </row>
        <row r="1997">
          <cell r="A1997">
            <v>7222000480</v>
          </cell>
          <cell r="B1997" t="str">
            <v>HASTE FOFO ROSC/BOCA 1 1/8" 2,01 A 3,00M</v>
          </cell>
          <cell r="C1997">
            <v>492.13</v>
          </cell>
          <cell r="D1997" t="str">
            <v>UN</v>
          </cell>
        </row>
        <row r="1998">
          <cell r="A1998">
            <v>7222000490</v>
          </cell>
          <cell r="B1998" t="str">
            <v>HASTE FOFO ROSC/BOCA 1 1/8" 3,01 A 4,00M</v>
          </cell>
          <cell r="C1998">
            <v>688.98</v>
          </cell>
          <cell r="D1998" t="str">
            <v>UN</v>
          </cell>
        </row>
        <row r="1999">
          <cell r="A1999">
            <v>7222000550</v>
          </cell>
          <cell r="B1999" t="str">
            <v>HASTE FOFO QUAD/BOCA 1 1/8" 1,00 A 2,00M</v>
          </cell>
          <cell r="C1999">
            <v>295.28</v>
          </cell>
          <cell r="D1999" t="str">
            <v>UN</v>
          </cell>
        </row>
        <row r="2000">
          <cell r="A2000">
            <v>7222000590</v>
          </cell>
          <cell r="B2000" t="str">
            <v>PEDESTAL DE MANOBRA SIMPLES MOD. 01</v>
          </cell>
          <cell r="C2000">
            <v>2244.09</v>
          </cell>
          <cell r="D2000" t="str">
            <v>UN</v>
          </cell>
        </row>
        <row r="2001">
          <cell r="A2001">
            <v>7222000630</v>
          </cell>
          <cell r="B2001" t="str">
            <v>HASTE FOFO ROSC/BOCA 1 1/8" 3,01 A 4,00M</v>
          </cell>
          <cell r="C2001">
            <v>688.98</v>
          </cell>
          <cell r="D2001" t="str">
            <v>UN</v>
          </cell>
        </row>
        <row r="2002">
          <cell r="A2002">
            <v>7222000660</v>
          </cell>
          <cell r="B2002" t="str">
            <v>HASTE FOFO ROSCA 1 3/4" 2,01 A 3,00M</v>
          </cell>
          <cell r="C2002">
            <v>944.88</v>
          </cell>
          <cell r="D2002" t="str">
            <v>UN</v>
          </cell>
        </row>
        <row r="2003">
          <cell r="A2003">
            <v>7222000730</v>
          </cell>
          <cell r="B2003" t="str">
            <v>MANCAL HASTE PROLONG FOFO 1 1/8"</v>
          </cell>
          <cell r="C2003">
            <v>334.65</v>
          </cell>
          <cell r="D2003" t="str">
            <v>UN</v>
          </cell>
        </row>
        <row r="2004">
          <cell r="A2004">
            <v>7222000740</v>
          </cell>
          <cell r="B2004" t="str">
            <v>MANCAL HASTE PROLONG FOFO 1 3/4"</v>
          </cell>
          <cell r="C2004">
            <v>334.65</v>
          </cell>
          <cell r="D2004" t="str">
            <v>UN</v>
          </cell>
        </row>
        <row r="2005">
          <cell r="A2005">
            <v>7222500010</v>
          </cell>
          <cell r="B2005" t="str">
            <v>VALV GAV CT FOFO EMB FF10/16 CAB DN 50</v>
          </cell>
          <cell r="C2005">
            <v>345.62</v>
          </cell>
          <cell r="D2005" t="str">
            <v>UN</v>
          </cell>
        </row>
        <row r="2006">
          <cell r="A2006">
            <v>7222500020</v>
          </cell>
          <cell r="B2006" t="str">
            <v>VALV GAV CT FOFO EMB FF10/16 CAB DN 80</v>
          </cell>
          <cell r="C2006">
            <v>434.23</v>
          </cell>
          <cell r="D2006" t="str">
            <v>UN</v>
          </cell>
        </row>
        <row r="2007">
          <cell r="A2007">
            <v>7222500030</v>
          </cell>
          <cell r="B2007" t="str">
            <v>VALV GAV CT FOFO EMB FF10/16 CAB DN 100</v>
          </cell>
          <cell r="C2007">
            <v>524.74</v>
          </cell>
          <cell r="D2007" t="str">
            <v>UN</v>
          </cell>
        </row>
        <row r="2008">
          <cell r="A2008">
            <v>7222500040</v>
          </cell>
          <cell r="B2008" t="str">
            <v>VALV GAV CT FOFO EMB FF10/16 CAB DN 150</v>
          </cell>
          <cell r="C2008">
            <v>1420.9</v>
          </cell>
          <cell r="D2008" t="str">
            <v>UN</v>
          </cell>
        </row>
        <row r="2009">
          <cell r="A2009">
            <v>7222500050</v>
          </cell>
          <cell r="B2009" t="str">
            <v>VALV GAV CT FOFO EMB FF10 CAB DN 200</v>
          </cell>
          <cell r="C2009">
            <v>2475.85</v>
          </cell>
          <cell r="D2009" t="str">
            <v>UN</v>
          </cell>
        </row>
        <row r="2010">
          <cell r="A2010">
            <v>7222500060</v>
          </cell>
          <cell r="B2010" t="str">
            <v>VALV GAV CT FOFO EMB FF10 CAB DN 250</v>
          </cell>
          <cell r="C2010">
            <v>3426.06</v>
          </cell>
          <cell r="D2010" t="str">
            <v>UN</v>
          </cell>
        </row>
        <row r="2011">
          <cell r="A2011">
            <v>7222500070</v>
          </cell>
          <cell r="B2011" t="str">
            <v>VALV GAV CT FOFO EMB FF10 CAB DN 300</v>
          </cell>
          <cell r="C2011">
            <v>6795.33</v>
          </cell>
          <cell r="D2011" t="str">
            <v>UN</v>
          </cell>
        </row>
        <row r="2012">
          <cell r="A2012">
            <v>7222500080</v>
          </cell>
          <cell r="B2012" t="str">
            <v>VALV GAV CT FOFO EMB FF16 CAB DN 200</v>
          </cell>
          <cell r="C2012">
            <v>1672.81</v>
          </cell>
          <cell r="D2012" t="str">
            <v>UN</v>
          </cell>
        </row>
        <row r="2013">
          <cell r="A2013">
            <v>7222500200</v>
          </cell>
          <cell r="B2013" t="str">
            <v>VALV GAV CT FOFO EMB BB MAN AGUA DN 50</v>
          </cell>
          <cell r="C2013">
            <v>281.68</v>
          </cell>
          <cell r="D2013" t="str">
            <v>UN</v>
          </cell>
        </row>
        <row r="2014">
          <cell r="A2014">
            <v>7222500210</v>
          </cell>
          <cell r="B2014" t="str">
            <v>VALV GAV CT FOFO EMB BB MAN AGUA DN 75</v>
          </cell>
          <cell r="C2014">
            <v>383.5</v>
          </cell>
          <cell r="D2014" t="str">
            <v>UN</v>
          </cell>
        </row>
        <row r="2015">
          <cell r="A2015">
            <v>7222520010</v>
          </cell>
          <cell r="B2015" t="str">
            <v>VALV RET FOFO SIMP PORT FF10/16 DN 80MM</v>
          </cell>
          <cell r="C2015">
            <v>974.68</v>
          </cell>
          <cell r="D2015" t="str">
            <v>UN</v>
          </cell>
        </row>
        <row r="2016">
          <cell r="A2016">
            <v>7222520020</v>
          </cell>
          <cell r="B2016" t="str">
            <v>VALV RET FOFO SIMP PORT FF10/16 DN100MM</v>
          </cell>
          <cell r="C2016">
            <v>1211.6</v>
          </cell>
          <cell r="D2016" t="str">
            <v>UN</v>
          </cell>
        </row>
        <row r="2017">
          <cell r="A2017">
            <v>7222520030</v>
          </cell>
          <cell r="B2017" t="str">
            <v>VALV RET FOFO SIMP PORT FF10/16 DN150MM</v>
          </cell>
          <cell r="C2017">
            <v>2001.69</v>
          </cell>
          <cell r="D2017" t="str">
            <v>UN</v>
          </cell>
        </row>
        <row r="2018">
          <cell r="A2018">
            <v>7222520040</v>
          </cell>
          <cell r="B2018" t="str">
            <v>VALV RET FOFO SIMP PORT FF10/16 DN200MM</v>
          </cell>
          <cell r="C2018">
            <v>3564.22</v>
          </cell>
          <cell r="D2018" t="str">
            <v>UN</v>
          </cell>
        </row>
        <row r="2019">
          <cell r="A2019">
            <v>7222520050</v>
          </cell>
          <cell r="B2019" t="str">
            <v>VALV RET FOFO SIMP PORT FF10 DN250MM</v>
          </cell>
          <cell r="C2019">
            <v>5029.32</v>
          </cell>
          <cell r="D2019" t="str">
            <v>UN</v>
          </cell>
        </row>
        <row r="2020">
          <cell r="A2020">
            <v>7222520060</v>
          </cell>
          <cell r="B2020" t="str">
            <v>VALV RET FOFO SIMP PORT FF10 DN300MM</v>
          </cell>
          <cell r="C2020">
            <v>9043.13</v>
          </cell>
          <cell r="D2020" t="str">
            <v>UN</v>
          </cell>
        </row>
        <row r="2021">
          <cell r="A2021">
            <v>7222520080</v>
          </cell>
          <cell r="B2021" t="str">
            <v>VALV RET FOFO SIMP PORT FF10/16 DN400MM</v>
          </cell>
          <cell r="C2021">
            <v>9636.12</v>
          </cell>
          <cell r="D2021" t="str">
            <v>UN</v>
          </cell>
        </row>
        <row r="2022">
          <cell r="A2022">
            <v>7222520170</v>
          </cell>
          <cell r="B2022" t="str">
            <v>VALV RET FECH RAP ISO 2531 PN 10 DN100MM</v>
          </cell>
          <cell r="C2022">
            <v>1184.51</v>
          </cell>
          <cell r="D2022" t="str">
            <v>UN</v>
          </cell>
        </row>
        <row r="2023">
          <cell r="A2023">
            <v>7222520180</v>
          </cell>
          <cell r="B2023" t="str">
            <v>VALV RET FECH RAP ISO 2531 PN 10 DN150MM</v>
          </cell>
          <cell r="C2023">
            <v>1749.32</v>
          </cell>
          <cell r="D2023" t="str">
            <v>UN</v>
          </cell>
        </row>
        <row r="2024">
          <cell r="A2024">
            <v>7222520190</v>
          </cell>
          <cell r="B2024" t="str">
            <v>VALV RET FECH RAP ISO 2531 PN 10 DN200MM</v>
          </cell>
          <cell r="C2024">
            <v>2069.54</v>
          </cell>
          <cell r="D2024" t="str">
            <v>UN</v>
          </cell>
        </row>
        <row r="2025">
          <cell r="A2025">
            <v>7222520200</v>
          </cell>
          <cell r="B2025" t="str">
            <v>VALV RET FECH RAP ISO 2531 PN 10 DN250MM</v>
          </cell>
          <cell r="C2025">
            <v>4221.31</v>
          </cell>
          <cell r="D2025" t="str">
            <v>UN</v>
          </cell>
        </row>
        <row r="2026">
          <cell r="A2026">
            <v>7222520250</v>
          </cell>
          <cell r="B2026" t="str">
            <v>VALV RET FECH RAP ISO 2531 PN 10 DN700MM</v>
          </cell>
          <cell r="C2026">
            <v>37782.55</v>
          </cell>
          <cell r="D2026" t="str">
            <v>UN</v>
          </cell>
        </row>
        <row r="2027">
          <cell r="A2027">
            <v>7222520270</v>
          </cell>
          <cell r="B2027" t="str">
            <v>VALV RET FOFO DUPLA PORT FF10/16 DN150MM</v>
          </cell>
          <cell r="C2027">
            <v>2682.33</v>
          </cell>
          <cell r="D2027" t="str">
            <v>UN</v>
          </cell>
        </row>
        <row r="2028">
          <cell r="A2028">
            <v>7222520360</v>
          </cell>
          <cell r="B2028" t="str">
            <v>VALV RET FECH RAP ISO 2531 PN 16 DN300MM</v>
          </cell>
          <cell r="C2028">
            <v>5020.9</v>
          </cell>
          <cell r="D2028" t="str">
            <v>UN</v>
          </cell>
        </row>
        <row r="2029">
          <cell r="A2029">
            <v>7222540030</v>
          </cell>
          <cell r="B2029" t="str">
            <v>VALV RET FOFO ESG FECH RAP 10 DN 150MM</v>
          </cell>
          <cell r="C2029">
            <v>3973.04</v>
          </cell>
          <cell r="D2029" t="str">
            <v>UN</v>
          </cell>
        </row>
        <row r="2030">
          <cell r="A2030">
            <v>7222540210</v>
          </cell>
          <cell r="B2030" t="str">
            <v>VALV RET FECH RAP ISO 2531 PN 16 DN300MM</v>
          </cell>
          <cell r="C2030">
            <v>5020.9</v>
          </cell>
          <cell r="D2030" t="str">
            <v>UN</v>
          </cell>
        </row>
        <row r="2031">
          <cell r="A2031">
            <v>7222560220</v>
          </cell>
          <cell r="B2031" t="str">
            <v>VALV BORB BI ISO FF10 ELET AGUA DN450</v>
          </cell>
          <cell r="C2031">
            <v>28342.27</v>
          </cell>
          <cell r="D2031" t="str">
            <v>UN</v>
          </cell>
        </row>
        <row r="2032">
          <cell r="A2032">
            <v>7222800010</v>
          </cell>
          <cell r="B2032" t="str">
            <v>VENT TRIP FOFO AGU ISO PN-10/16 DN 50</v>
          </cell>
          <cell r="C2032">
            <v>1339.8</v>
          </cell>
          <cell r="D2032" t="str">
            <v>UN</v>
          </cell>
        </row>
        <row r="2033">
          <cell r="A2033">
            <v>7222800020</v>
          </cell>
          <cell r="B2033" t="str">
            <v>VENT TRIP FOFO AGU ISO PN-10/16 DN 80</v>
          </cell>
          <cell r="C2033">
            <v>839.38</v>
          </cell>
          <cell r="D2033" t="str">
            <v>UN</v>
          </cell>
        </row>
        <row r="2034">
          <cell r="A2034">
            <v>7222800030</v>
          </cell>
          <cell r="B2034" t="str">
            <v>VENT TRIP FOFO AGU ISO PN-10/16 DN 100</v>
          </cell>
          <cell r="C2034">
            <v>1948.76</v>
          </cell>
          <cell r="D2034" t="str">
            <v>UN</v>
          </cell>
        </row>
        <row r="2035">
          <cell r="A2035">
            <v>7222900010</v>
          </cell>
          <cell r="B2035" t="str">
            <v>VALV VENT TRIP FOFO ESG ISO PN-10 DN 50</v>
          </cell>
          <cell r="C2035">
            <v>3317.22</v>
          </cell>
          <cell r="D2035" t="str">
            <v>UN</v>
          </cell>
        </row>
        <row r="2036">
          <cell r="A2036">
            <v>7222900020</v>
          </cell>
          <cell r="B2036" t="str">
            <v>VALV VENT TRIP FOFO ESG ISO PN-10 DN 80</v>
          </cell>
          <cell r="C2036">
            <v>3642.73</v>
          </cell>
          <cell r="D2036" t="str">
            <v>UN</v>
          </cell>
        </row>
        <row r="2037">
          <cell r="A2037">
            <v>7222900030</v>
          </cell>
          <cell r="B2037" t="str">
            <v>VALV VENT TRIP FOFO ESG ISO PN-10 DN 100</v>
          </cell>
          <cell r="C2037">
            <v>4166.86</v>
          </cell>
          <cell r="D2037" t="str">
            <v>UN</v>
          </cell>
        </row>
        <row r="2038">
          <cell r="A2038">
            <v>7222940040</v>
          </cell>
          <cell r="B2038" t="str">
            <v>VALV FLAP FOFO COM  FLANGES DN 200MM</v>
          </cell>
          <cell r="C2038">
            <v>2111.79</v>
          </cell>
          <cell r="D2038" t="str">
            <v>UN</v>
          </cell>
        </row>
        <row r="2039">
          <cell r="A2039">
            <v>7222940050</v>
          </cell>
          <cell r="B2039" t="str">
            <v>VALV FLAP FOFO COM  FLANGES DN 250MM</v>
          </cell>
          <cell r="C2039">
            <v>3016.85</v>
          </cell>
          <cell r="D2039" t="str">
            <v>UN</v>
          </cell>
        </row>
        <row r="2040">
          <cell r="A2040">
            <v>7222960030</v>
          </cell>
          <cell r="B2040" t="str">
            <v>VAL ESFERA EXC FOFO FLANGES DN150 ELET</v>
          </cell>
          <cell r="C2040">
            <v>35459.39</v>
          </cell>
          <cell r="D2040" t="str">
            <v>UN</v>
          </cell>
        </row>
        <row r="2041">
          <cell r="A2041">
            <v>7222960050</v>
          </cell>
          <cell r="B2041" t="str">
            <v>VAL ESFERA EXC FOFO FLANGES DN250 ELET</v>
          </cell>
          <cell r="C2041">
            <v>48835.53</v>
          </cell>
          <cell r="D2041" t="str">
            <v>UN</v>
          </cell>
        </row>
        <row r="2042">
          <cell r="A2042">
            <v>7222960060</v>
          </cell>
          <cell r="B2042" t="str">
            <v>VAL ESFERA EXC FOFO FLANGES DN300 ELET</v>
          </cell>
          <cell r="C2042">
            <v>53277.42</v>
          </cell>
          <cell r="D2042" t="str">
            <v>UN</v>
          </cell>
        </row>
        <row r="2043">
          <cell r="A2043">
            <v>7222960080</v>
          </cell>
          <cell r="B2043" t="str">
            <v>VAL ESFERA EXC FOFO FLANGES DN400 ELET</v>
          </cell>
          <cell r="C2043">
            <v>75272.34</v>
          </cell>
          <cell r="D2043" t="str">
            <v>UN</v>
          </cell>
        </row>
        <row r="2044">
          <cell r="A2044">
            <v>7222960090</v>
          </cell>
          <cell r="B2044" t="str">
            <v>VAL ESFERA EXC FOFO FLANGES DN450 ELET</v>
          </cell>
          <cell r="C2044">
            <v>78363.99</v>
          </cell>
          <cell r="D2044" t="str">
            <v>UN</v>
          </cell>
        </row>
        <row r="2045">
          <cell r="A2045">
            <v>7222970030</v>
          </cell>
          <cell r="B2045" t="str">
            <v>VAL ESFERA EXC FOFO FLANGES DN150 MAN</v>
          </cell>
          <cell r="C2045">
            <v>9933.35</v>
          </cell>
          <cell r="D2045" t="str">
            <v>UN</v>
          </cell>
        </row>
        <row r="2046">
          <cell r="A2046">
            <v>7223000010</v>
          </cell>
          <cell r="B2046" t="str">
            <v>CURVA 11 FOFO FF PN-10/16  ESG DN 80MM</v>
          </cell>
          <cell r="C2046">
            <v>246.07</v>
          </cell>
          <cell r="D2046" t="str">
            <v>UN</v>
          </cell>
        </row>
        <row r="2047">
          <cell r="A2047">
            <v>7223000020</v>
          </cell>
          <cell r="B2047" t="str">
            <v>#COMPORT QUAD SENT UNICO DE FLUXO DN 250</v>
          </cell>
          <cell r="C2047">
            <v>5193.05</v>
          </cell>
          <cell r="D2047" t="str">
            <v>UN</v>
          </cell>
        </row>
        <row r="2048">
          <cell r="A2048">
            <v>7223000021</v>
          </cell>
          <cell r="B2048" t="str">
            <v>CURVA 11 FOFO FF PN-10/16  ESG DN 100MM</v>
          </cell>
          <cell r="C2048">
            <v>357.92</v>
          </cell>
          <cell r="D2048" t="str">
            <v>UN</v>
          </cell>
        </row>
        <row r="2049">
          <cell r="A2049">
            <v>7223000030</v>
          </cell>
          <cell r="B2049" t="str">
            <v>CURVA 11 FOFO FF PN-10/16  ESG DN 150MM</v>
          </cell>
          <cell r="C2049">
            <v>559.25</v>
          </cell>
          <cell r="D2049" t="str">
            <v>UN</v>
          </cell>
        </row>
        <row r="2050">
          <cell r="A2050">
            <v>7223000040</v>
          </cell>
          <cell r="B2050" t="str">
            <v>CURVA 11 FOFO FF PN-10/16  ESG DN 200MM</v>
          </cell>
          <cell r="C2050">
            <v>805.32</v>
          </cell>
          <cell r="D2050" t="str">
            <v>UN</v>
          </cell>
        </row>
        <row r="2051">
          <cell r="A2051">
            <v>7223000050</v>
          </cell>
          <cell r="B2051" t="str">
            <v>CURVA 11 FOFO FF PN-10  ESG DN 250MM</v>
          </cell>
          <cell r="C2051">
            <v>1096.13</v>
          </cell>
          <cell r="D2051" t="str">
            <v>UN</v>
          </cell>
        </row>
        <row r="2052">
          <cell r="A2052">
            <v>7223000060</v>
          </cell>
          <cell r="B2052" t="str">
            <v>CURVA 11 FOFO FF PN-10  ESG DN 300MM</v>
          </cell>
          <cell r="C2052">
            <v>1386.94</v>
          </cell>
          <cell r="D2052" t="str">
            <v>UN</v>
          </cell>
        </row>
        <row r="2053">
          <cell r="A2053">
            <v>7223000070</v>
          </cell>
          <cell r="B2053" t="str">
            <v>CURVA 11 FOFO FF PN-10  ESG DN 350MM</v>
          </cell>
          <cell r="C2053">
            <v>1856.71</v>
          </cell>
          <cell r="D2053" t="str">
            <v>UN</v>
          </cell>
        </row>
        <row r="2054">
          <cell r="A2054">
            <v>7223000080</v>
          </cell>
          <cell r="B2054" t="str">
            <v>CURVA 11 FOFO FF PN-10  ESG DN 400MM</v>
          </cell>
          <cell r="C2054">
            <v>2326.48</v>
          </cell>
          <cell r="D2054" t="str">
            <v>UN</v>
          </cell>
        </row>
        <row r="2055">
          <cell r="A2055">
            <v>7223000090</v>
          </cell>
          <cell r="B2055" t="str">
            <v>CURVA 11 FOFO FF PN-10  ESG DN 450MM</v>
          </cell>
          <cell r="C2055">
            <v>4338.84</v>
          </cell>
          <cell r="D2055" t="str">
            <v>UN</v>
          </cell>
        </row>
        <row r="2056">
          <cell r="A2056">
            <v>7223000100</v>
          </cell>
          <cell r="B2056" t="str">
            <v>CURVA 11 FOFO FF PN-10  ESG DN 500MM</v>
          </cell>
          <cell r="C2056">
            <v>4897.63</v>
          </cell>
          <cell r="D2056" t="str">
            <v>UN</v>
          </cell>
        </row>
        <row r="2057">
          <cell r="A2057">
            <v>7223000110</v>
          </cell>
          <cell r="B2057" t="str">
            <v>CURVA 11 FOFO FF PN-10  ESG DN 600MM</v>
          </cell>
          <cell r="C2057">
            <v>6804.09</v>
          </cell>
          <cell r="D2057" t="str">
            <v>UN</v>
          </cell>
        </row>
        <row r="2058">
          <cell r="A2058">
            <v>7223000310</v>
          </cell>
          <cell r="B2058" t="str">
            <v>CURVA 22 FOFO FF PN-10/16  ESG DN 150MM</v>
          </cell>
          <cell r="C2058">
            <v>626.36</v>
          </cell>
          <cell r="D2058" t="str">
            <v>UN</v>
          </cell>
        </row>
        <row r="2059">
          <cell r="A2059">
            <v>7223000570</v>
          </cell>
          <cell r="B2059" t="str">
            <v>CURVA 45 FOFO FF PN-10/16 ESG DN 80MM</v>
          </cell>
          <cell r="C2059">
            <v>212.52</v>
          </cell>
          <cell r="D2059" t="str">
            <v>UN</v>
          </cell>
        </row>
        <row r="2060">
          <cell r="A2060">
            <v>7223000580</v>
          </cell>
          <cell r="B2060" t="str">
            <v>CURVA 45 FOFO FF PN-10/16 ESG DN 100MM</v>
          </cell>
          <cell r="C2060">
            <v>234.89</v>
          </cell>
          <cell r="D2060" t="str">
            <v>UN</v>
          </cell>
        </row>
        <row r="2061">
          <cell r="A2061">
            <v>7223000590</v>
          </cell>
          <cell r="B2061" t="str">
            <v>CURVA 45 FOFO FF PN-10/16 ESG DN 150MM</v>
          </cell>
          <cell r="C2061">
            <v>380.29</v>
          </cell>
          <cell r="D2061" t="str">
            <v>UN</v>
          </cell>
        </row>
        <row r="2062">
          <cell r="A2062">
            <v>7223000600</v>
          </cell>
          <cell r="B2062" t="str">
            <v>CURVA 45 FOFO FF PN-10/16 ESG DN 200MM</v>
          </cell>
          <cell r="C2062">
            <v>581.62</v>
          </cell>
          <cell r="D2062" t="str">
            <v>UN</v>
          </cell>
        </row>
        <row r="2063">
          <cell r="A2063">
            <v>7223000610</v>
          </cell>
          <cell r="B2063" t="str">
            <v>CURVA 45 FOFO FF PN-10 ESG DN 250MM</v>
          </cell>
          <cell r="C2063">
            <v>1163.24</v>
          </cell>
          <cell r="D2063" t="str">
            <v>UN</v>
          </cell>
        </row>
        <row r="2064">
          <cell r="A2064">
            <v>7223000620</v>
          </cell>
          <cell r="B2064" t="str">
            <v>CURVA 45 FOFO FF PN-10 ESG DN 300MM</v>
          </cell>
          <cell r="C2064">
            <v>1655.38</v>
          </cell>
          <cell r="D2064" t="str">
            <v>UN</v>
          </cell>
        </row>
        <row r="2065">
          <cell r="A2065">
            <v>7223000860</v>
          </cell>
          <cell r="B2065" t="str">
            <v>CURVA 90 FOFO FF PN-10 ESG DN 80MM</v>
          </cell>
          <cell r="C2065">
            <v>216.99</v>
          </cell>
          <cell r="D2065" t="str">
            <v>UN</v>
          </cell>
        </row>
        <row r="2066">
          <cell r="A2066">
            <v>7223000870</v>
          </cell>
          <cell r="B2066" t="str">
            <v>CURVA 90 FOFO FF PN-10 ESG DN 100MM</v>
          </cell>
          <cell r="C2066">
            <v>252.78</v>
          </cell>
          <cell r="D2066" t="str">
            <v>UN</v>
          </cell>
        </row>
        <row r="2067">
          <cell r="A2067">
            <v>7223000880</v>
          </cell>
          <cell r="B2067" t="str">
            <v>CURVA 90 FOFO FF PN-10 ESG DN 150MM</v>
          </cell>
          <cell r="C2067">
            <v>474.24</v>
          </cell>
          <cell r="D2067" t="str">
            <v>UN</v>
          </cell>
        </row>
        <row r="2068">
          <cell r="A2068">
            <v>7223000890</v>
          </cell>
          <cell r="B2068" t="str">
            <v>CURVA 90 FOFO FF PN-10 ESG DN 200MM</v>
          </cell>
          <cell r="C2068">
            <v>689</v>
          </cell>
          <cell r="D2068" t="str">
            <v>UN</v>
          </cell>
        </row>
        <row r="2069">
          <cell r="A2069">
            <v>7223000900</v>
          </cell>
          <cell r="B2069" t="str">
            <v>CURVA 90 FOFO FF PN-10 ESG DN 250MM</v>
          </cell>
          <cell r="C2069">
            <v>1115.14</v>
          </cell>
          <cell r="D2069" t="str">
            <v>UN</v>
          </cell>
        </row>
        <row r="2070">
          <cell r="A2070">
            <v>7223000940</v>
          </cell>
          <cell r="B2070" t="str">
            <v>CURVA 90 FOFO FF PN-10 ESG DN 450MM</v>
          </cell>
          <cell r="C2070">
            <v>5686.51</v>
          </cell>
          <cell r="D2070" t="str">
            <v>UN</v>
          </cell>
        </row>
        <row r="2071">
          <cell r="A2071">
            <v>7223001320</v>
          </cell>
          <cell r="B2071" t="str">
            <v>CARRETEL SIMP FOFO PN-10/16 ESG DN 80</v>
          </cell>
          <cell r="C2071">
            <v>111.85</v>
          </cell>
          <cell r="D2071" t="str">
            <v>UN</v>
          </cell>
        </row>
        <row r="2072">
          <cell r="A2072">
            <v>7223001850</v>
          </cell>
          <cell r="B2072" t="str">
            <v>EXTREM FOFO JGSF PN-10/16 ESG DN 80MM</v>
          </cell>
          <cell r="C2072">
            <v>181.2</v>
          </cell>
          <cell r="D2072" t="str">
            <v>UN</v>
          </cell>
        </row>
        <row r="2073">
          <cell r="A2073">
            <v>7223001860</v>
          </cell>
          <cell r="B2073" t="str">
            <v>EXTREM FOFO JGSF PN-10/16 ESG DN 100MM</v>
          </cell>
          <cell r="C2073">
            <v>219.23</v>
          </cell>
          <cell r="D2073" t="str">
            <v>UN</v>
          </cell>
        </row>
        <row r="2074">
          <cell r="A2074">
            <v>7223001870</v>
          </cell>
          <cell r="B2074" t="str">
            <v>EXTREM FOFO JGSF PN-10/16 ESG DN 150MM</v>
          </cell>
          <cell r="C2074">
            <v>351.21</v>
          </cell>
          <cell r="D2074" t="str">
            <v>UN</v>
          </cell>
        </row>
        <row r="2075">
          <cell r="A2075">
            <v>7223001880</v>
          </cell>
          <cell r="B2075" t="str">
            <v>EXTREM FOFO JGSF PN-10 ESG DN 200MM</v>
          </cell>
          <cell r="C2075">
            <v>467.53</v>
          </cell>
          <cell r="D2075" t="str">
            <v>UN</v>
          </cell>
        </row>
        <row r="2076">
          <cell r="A2076">
            <v>7223001890</v>
          </cell>
          <cell r="B2076" t="str">
            <v>EXTREM FOFO JGSF PN-10 ESG DN 250MM</v>
          </cell>
          <cell r="C2076">
            <v>643.14</v>
          </cell>
          <cell r="D2076" t="str">
            <v>UN</v>
          </cell>
        </row>
        <row r="2077">
          <cell r="A2077">
            <v>7223001900</v>
          </cell>
          <cell r="B2077" t="str">
            <v>EXTREM FOFO JGSF PN-10 ESG DN 300MM</v>
          </cell>
          <cell r="C2077">
            <v>841.11</v>
          </cell>
          <cell r="D2077" t="str">
            <v>UN</v>
          </cell>
        </row>
        <row r="2078">
          <cell r="A2078">
            <v>7223002140</v>
          </cell>
          <cell r="B2078" t="str">
            <v>EXTREMIDADE FOFO PF PN-10/16 ESG DN 80</v>
          </cell>
          <cell r="C2078">
            <v>190.15</v>
          </cell>
          <cell r="D2078" t="str">
            <v>UN</v>
          </cell>
        </row>
        <row r="2079">
          <cell r="A2079">
            <v>7223002150</v>
          </cell>
          <cell r="B2079" t="str">
            <v>EXTREMIDADE FOFO PF PN-10/16 ESG DN 100</v>
          </cell>
          <cell r="C2079">
            <v>243.83</v>
          </cell>
          <cell r="D2079" t="str">
            <v>UN</v>
          </cell>
        </row>
        <row r="2080">
          <cell r="A2080">
            <v>7223002170</v>
          </cell>
          <cell r="B2080" t="str">
            <v>EXTREMIDADE FOFO PF PN-10 ESG DN 200MM</v>
          </cell>
          <cell r="C2080">
            <v>518.98</v>
          </cell>
          <cell r="D2080" t="str">
            <v>UN</v>
          </cell>
        </row>
        <row r="2081">
          <cell r="A2081">
            <v>7223002220</v>
          </cell>
          <cell r="B2081" t="str">
            <v>EXTREMIDADE FOFO PF PN-10 ESG DN 450MM</v>
          </cell>
          <cell r="C2081">
            <v>2563.86</v>
          </cell>
          <cell r="D2081" t="str">
            <v>UN</v>
          </cell>
        </row>
        <row r="2082">
          <cell r="A2082">
            <v>7223002430</v>
          </cell>
          <cell r="B2082" t="str">
            <v>EXTREM FOFO PF AV PN-10/16 ESG DN 80MM</v>
          </cell>
          <cell r="C2082">
            <v>380.29</v>
          </cell>
          <cell r="D2082" t="str">
            <v>UN</v>
          </cell>
        </row>
        <row r="2083">
          <cell r="A2083">
            <v>7223002440</v>
          </cell>
          <cell r="B2083" t="str">
            <v>EXTREM FOFO PF AV PN-10/16 ESG DN 100MM</v>
          </cell>
          <cell r="C2083">
            <v>469.77</v>
          </cell>
          <cell r="D2083" t="str">
            <v>UN</v>
          </cell>
        </row>
        <row r="2084">
          <cell r="A2084">
            <v>7223002450</v>
          </cell>
          <cell r="B2084" t="str">
            <v>EXTREM FOFO PF AV PN-10/16 ESG DN 150MM</v>
          </cell>
          <cell r="C2084">
            <v>715.84</v>
          </cell>
          <cell r="D2084" t="str">
            <v>UN</v>
          </cell>
        </row>
        <row r="2085">
          <cell r="A2085">
            <v>7223002460</v>
          </cell>
          <cell r="B2085" t="str">
            <v>EXTREM FOFO PF AV PN-10/16 ESG DN 200MM</v>
          </cell>
          <cell r="C2085">
            <v>1185.61</v>
          </cell>
          <cell r="D2085" t="str">
            <v>UN</v>
          </cell>
        </row>
        <row r="2086">
          <cell r="A2086">
            <v>7223002470</v>
          </cell>
          <cell r="B2086" t="str">
            <v>EXTREM FOFO PF AV PN-10/16 ESG DN 250MM</v>
          </cell>
          <cell r="C2086">
            <v>1297.46</v>
          </cell>
          <cell r="D2086" t="str">
            <v>UN</v>
          </cell>
        </row>
        <row r="2087">
          <cell r="A2087">
            <v>7223002480</v>
          </cell>
          <cell r="B2087" t="str">
            <v>EXTREM FOFO PF AV PN-10 ESG DN 300MM</v>
          </cell>
          <cell r="C2087">
            <v>1677.75</v>
          </cell>
          <cell r="D2087" t="str">
            <v>UN</v>
          </cell>
        </row>
        <row r="2088">
          <cell r="A2088">
            <v>7223002490</v>
          </cell>
          <cell r="B2088" t="str">
            <v>EXTREM FOFO PF AV PN-10 ESG DN 350MM</v>
          </cell>
          <cell r="C2088">
            <v>1990.93</v>
          </cell>
          <cell r="D2088" t="str">
            <v>UN</v>
          </cell>
        </row>
        <row r="2089">
          <cell r="A2089">
            <v>7223002500</v>
          </cell>
          <cell r="B2089" t="str">
            <v>EXTREM FOFO PF AV PN-10 ESG DN 400MM</v>
          </cell>
          <cell r="C2089">
            <v>2415.96</v>
          </cell>
          <cell r="D2089" t="str">
            <v>UN</v>
          </cell>
        </row>
        <row r="2090">
          <cell r="A2090">
            <v>7223002505</v>
          </cell>
          <cell r="B2090" t="str">
            <v>EXTREM FOFO PF AV PN-10 ESG DN 450MM</v>
          </cell>
          <cell r="C2090">
            <v>4470.32</v>
          </cell>
          <cell r="D2090" t="str">
            <v>UN</v>
          </cell>
        </row>
        <row r="2091">
          <cell r="A2091">
            <v>7223002510</v>
          </cell>
          <cell r="B2091" t="str">
            <v>EXTREM FOFO PF AV PN-10 ESG DN 500MM</v>
          </cell>
          <cell r="C2091">
            <v>4831.89</v>
          </cell>
          <cell r="D2091" t="str">
            <v>UN</v>
          </cell>
        </row>
        <row r="2092">
          <cell r="A2092">
            <v>7223002530</v>
          </cell>
          <cell r="B2092" t="str">
            <v>EXTREM FOFO PF AV PN-10/16 ESG DN 700MM</v>
          </cell>
          <cell r="C2092">
            <v>8020.28</v>
          </cell>
          <cell r="D2092" t="str">
            <v>UN</v>
          </cell>
        </row>
        <row r="2093">
          <cell r="A2093">
            <v>7223002990</v>
          </cell>
          <cell r="B2093" t="str">
            <v>FLANGE CEGO FOFO PN-10/16 ESG DN 80MM</v>
          </cell>
          <cell r="C2093">
            <v>80.53</v>
          </cell>
          <cell r="D2093" t="str">
            <v>UN</v>
          </cell>
        </row>
        <row r="2094">
          <cell r="A2094">
            <v>7223003000</v>
          </cell>
          <cell r="B2094" t="str">
            <v>FLANGE CEGO FOFO PN-10/16 ESG DN 100MM</v>
          </cell>
          <cell r="C2094">
            <v>96.19</v>
          </cell>
          <cell r="D2094" t="str">
            <v>UN</v>
          </cell>
        </row>
        <row r="2095">
          <cell r="A2095">
            <v>7223003010</v>
          </cell>
          <cell r="B2095" t="str">
            <v>FLANGE CEGO FOFO PN-10/16 ESG DN 150MM</v>
          </cell>
          <cell r="C2095">
            <v>236.66</v>
          </cell>
          <cell r="D2095" t="str">
            <v>UN</v>
          </cell>
        </row>
        <row r="2096">
          <cell r="A2096">
            <v>7223003020</v>
          </cell>
          <cell r="B2096" t="str">
            <v>FLANGE CEGO FOFO PN-10 ESG DN 200MM</v>
          </cell>
          <cell r="C2096">
            <v>246.07</v>
          </cell>
          <cell r="D2096" t="str">
            <v>UN</v>
          </cell>
        </row>
        <row r="2097">
          <cell r="A2097">
            <v>7223003040</v>
          </cell>
          <cell r="B2097" t="str">
            <v>FLANGE CEGO FOFO PN-10 ESG DN 300MM</v>
          </cell>
          <cell r="C2097">
            <v>536.88</v>
          </cell>
          <cell r="D2097" t="str">
            <v>UN</v>
          </cell>
        </row>
        <row r="2098">
          <cell r="A2098">
            <v>7223003100</v>
          </cell>
          <cell r="B2098" t="str">
            <v>FLANGE CEGO FOFO PN-10 ESG DN 700MM</v>
          </cell>
          <cell r="C2098">
            <v>4043.01</v>
          </cell>
          <cell r="D2098" t="str">
            <v>UN</v>
          </cell>
        </row>
        <row r="2099">
          <cell r="A2099">
            <v>7223003430</v>
          </cell>
          <cell r="B2099" t="str">
            <v>RED CONC FOFO FF PN-10/16 ESG DN 80X50</v>
          </cell>
          <cell r="C2099">
            <v>187.91</v>
          </cell>
          <cell r="D2099" t="str">
            <v>UN</v>
          </cell>
        </row>
        <row r="2100">
          <cell r="A2100">
            <v>7223003440</v>
          </cell>
          <cell r="B2100" t="str">
            <v>RED CONC FOFO FF PN-10/16 ESG DN 100X50</v>
          </cell>
          <cell r="C2100">
            <v>346.74</v>
          </cell>
          <cell r="D2100" t="str">
            <v>UN</v>
          </cell>
        </row>
        <row r="2101">
          <cell r="A2101">
            <v>7223003460</v>
          </cell>
          <cell r="B2101" t="str">
            <v>RED CONC FOFO FF PN-10/16 ESG DN 150X80</v>
          </cell>
          <cell r="C2101">
            <v>572.67</v>
          </cell>
          <cell r="D2101" t="str">
            <v>UN</v>
          </cell>
        </row>
        <row r="2102">
          <cell r="A2102">
            <v>7223003470</v>
          </cell>
          <cell r="B2102" t="str">
            <v>RED CONC FOFO FF PN-10/16 ESG DN 150X100</v>
          </cell>
          <cell r="C2102">
            <v>346.74</v>
          </cell>
          <cell r="D2102" t="str">
            <v>UN</v>
          </cell>
        </row>
        <row r="2103">
          <cell r="A2103">
            <v>7223003480</v>
          </cell>
          <cell r="B2103" t="str">
            <v>RED CONC FOFO FF PN-10 ESG DN 200X100</v>
          </cell>
          <cell r="C2103">
            <v>682.29</v>
          </cell>
          <cell r="D2103" t="str">
            <v>UN</v>
          </cell>
        </row>
        <row r="2104">
          <cell r="A2104">
            <v>7223003570</v>
          </cell>
          <cell r="B2104" t="str">
            <v>RED CONC FOFO FF PN-10 ESG DN 300X250</v>
          </cell>
          <cell r="C2104">
            <v>1904.81</v>
          </cell>
          <cell r="D2104" t="str">
            <v>UN</v>
          </cell>
        </row>
        <row r="2105">
          <cell r="A2105">
            <v>7223004040</v>
          </cell>
          <cell r="B2105" t="str">
            <v>RED EXCE FOFO FF PN-10 ESG DN 80X50</v>
          </cell>
          <cell r="C2105">
            <v>22.37</v>
          </cell>
          <cell r="D2105" t="str">
            <v>UN</v>
          </cell>
        </row>
        <row r="2106">
          <cell r="A2106">
            <v>7223004070</v>
          </cell>
          <cell r="B2106" t="str">
            <v>RED EXCE FOFO FF PN-10 ESG DN 150X80</v>
          </cell>
          <cell r="C2106">
            <v>384.76</v>
          </cell>
          <cell r="D2106" t="str">
            <v>UN</v>
          </cell>
        </row>
        <row r="2107">
          <cell r="A2107">
            <v>7223004080</v>
          </cell>
          <cell r="B2107" t="str">
            <v>RED EXCE FOFO FF PN-10 ESG DN 150X100</v>
          </cell>
          <cell r="C2107">
            <v>335.55</v>
          </cell>
          <cell r="D2107" t="str">
            <v>UN</v>
          </cell>
        </row>
        <row r="2108">
          <cell r="A2108">
            <v>7223004090</v>
          </cell>
          <cell r="B2108" t="str">
            <v>RED EXCE FOFO FF PN-10 ESG DN 200X100</v>
          </cell>
          <cell r="C2108">
            <v>615.18</v>
          </cell>
          <cell r="D2108" t="str">
            <v>UN</v>
          </cell>
        </row>
        <row r="2109">
          <cell r="A2109">
            <v>7223004120</v>
          </cell>
          <cell r="B2109" t="str">
            <v>RED EXCE FOFO FF PN-10 ESG DN 250X150</v>
          </cell>
          <cell r="C2109">
            <v>1006.65</v>
          </cell>
          <cell r="D2109" t="str">
            <v>UN</v>
          </cell>
        </row>
        <row r="2110">
          <cell r="A2110">
            <v>7223004130</v>
          </cell>
          <cell r="B2110" t="str">
            <v>RED EXCE FOFO FF PN-10 ESG DN 250X200</v>
          </cell>
          <cell r="C2110">
            <v>671.1</v>
          </cell>
          <cell r="D2110" t="str">
            <v>UN</v>
          </cell>
        </row>
        <row r="2111">
          <cell r="A2111">
            <v>7223004190</v>
          </cell>
          <cell r="B2111" t="str">
            <v>TE FOFO JGSF PN-10/16 ESG DN 80X50MM</v>
          </cell>
          <cell r="C2111">
            <v>246.07</v>
          </cell>
          <cell r="D2111" t="str">
            <v>UN</v>
          </cell>
        </row>
        <row r="2112">
          <cell r="A2112">
            <v>7223004200</v>
          </cell>
          <cell r="B2112" t="str">
            <v>TE FOFO JGSF PN-10/16 ESG DN 80X80MM</v>
          </cell>
          <cell r="C2112">
            <v>328.84</v>
          </cell>
          <cell r="D2112" t="str">
            <v>UN</v>
          </cell>
        </row>
        <row r="2113">
          <cell r="A2113">
            <v>7223004210</v>
          </cell>
          <cell r="B2113" t="str">
            <v>TE FOFO JGSF PN-10/16 ESG DN 100X50MM</v>
          </cell>
          <cell r="C2113">
            <v>290.81</v>
          </cell>
          <cell r="D2113" t="str">
            <v>UN</v>
          </cell>
        </row>
        <row r="2114">
          <cell r="A2114">
            <v>7223004220</v>
          </cell>
          <cell r="B2114" t="str">
            <v>TE FOFO JGSF PN-10/16 ESG DN 100X80MM</v>
          </cell>
          <cell r="C2114">
            <v>395.95</v>
          </cell>
          <cell r="D2114" t="str">
            <v>UN</v>
          </cell>
        </row>
        <row r="2115">
          <cell r="A2115">
            <v>7223004230</v>
          </cell>
          <cell r="B2115" t="str">
            <v>TE FOFO JGSF PN-10/16 ESG DN 100X100MM</v>
          </cell>
          <cell r="C2115">
            <v>420.56</v>
          </cell>
          <cell r="D2115" t="str">
            <v>UN</v>
          </cell>
        </row>
        <row r="2116">
          <cell r="A2116">
            <v>7223004240</v>
          </cell>
          <cell r="B2116" t="str">
            <v>TE FOFO JGSF PN-10/16 ESG DN 150X50MM</v>
          </cell>
          <cell r="C2116">
            <v>429.5</v>
          </cell>
          <cell r="D2116" t="str">
            <v>UN</v>
          </cell>
        </row>
        <row r="2117">
          <cell r="A2117">
            <v>7223004250</v>
          </cell>
          <cell r="B2117" t="str">
            <v>TE FOFO JGSF PN-10/16 ESG DN 150X80MM</v>
          </cell>
          <cell r="C2117">
            <v>521.22</v>
          </cell>
          <cell r="D2117" t="str">
            <v>UN</v>
          </cell>
        </row>
        <row r="2118">
          <cell r="A2118">
            <v>7223004260</v>
          </cell>
          <cell r="B2118" t="str">
            <v>TE FOFO JGSF PN-10/16 ESG DN 150X100MM</v>
          </cell>
          <cell r="C2118">
            <v>563.72</v>
          </cell>
          <cell r="D2118" t="str">
            <v>UN</v>
          </cell>
        </row>
        <row r="2119">
          <cell r="A2119">
            <v>7223004280</v>
          </cell>
          <cell r="B2119" t="str">
            <v>TE FOFO JGSF PN-10/16 ESG DN 200X50MM</v>
          </cell>
          <cell r="C2119">
            <v>572.67</v>
          </cell>
          <cell r="D2119" t="str">
            <v>UN</v>
          </cell>
        </row>
        <row r="2120">
          <cell r="A2120">
            <v>7223004290</v>
          </cell>
          <cell r="B2120" t="str">
            <v>TE FOFO JGSF PN-10/16 ESG DN 200X80MM</v>
          </cell>
          <cell r="C2120">
            <v>749.4</v>
          </cell>
          <cell r="D2120" t="str">
            <v>UN</v>
          </cell>
        </row>
        <row r="2121">
          <cell r="A2121">
            <v>7223004370</v>
          </cell>
          <cell r="B2121" t="str">
            <v>TE FOFO JGSF PN-10/16 ESG DN 300X100MM</v>
          </cell>
          <cell r="C2121">
            <v>1319.83</v>
          </cell>
          <cell r="D2121" t="str">
            <v>UN</v>
          </cell>
        </row>
        <row r="2122">
          <cell r="A2122">
            <v>7223004400</v>
          </cell>
          <cell r="B2122" t="str">
            <v>TE FOFO JGSF PN-10/16 ESG DN 300X300MM</v>
          </cell>
          <cell r="C2122">
            <v>1080.47</v>
          </cell>
          <cell r="D2122" t="str">
            <v>UN</v>
          </cell>
        </row>
        <row r="2123">
          <cell r="A2123">
            <v>7223004450</v>
          </cell>
          <cell r="B2123" t="str">
            <v>TE FOFO JGSF PN-10/16 ESG DN 400X100MM</v>
          </cell>
          <cell r="C2123">
            <v>1682.22</v>
          </cell>
          <cell r="D2123" t="str">
            <v>UN</v>
          </cell>
        </row>
        <row r="2124">
          <cell r="A2124">
            <v>7223005130</v>
          </cell>
          <cell r="B2124" t="str">
            <v>TE FOFO FFF PN-10/16 ESG DN 80X50MM</v>
          </cell>
          <cell r="C2124">
            <v>331.08</v>
          </cell>
          <cell r="D2124" t="str">
            <v>UN</v>
          </cell>
        </row>
        <row r="2125">
          <cell r="A2125">
            <v>7223005140</v>
          </cell>
          <cell r="B2125" t="str">
            <v>TE FOFO FFF PN-10/16 ESG DN 80X80MM</v>
          </cell>
          <cell r="C2125">
            <v>357.92</v>
          </cell>
          <cell r="D2125" t="str">
            <v>UN</v>
          </cell>
        </row>
        <row r="2126">
          <cell r="A2126">
            <v>7223005150</v>
          </cell>
          <cell r="B2126" t="str">
            <v>TE FOFO FFF PN-10/16 ESG DN 100X50MM</v>
          </cell>
          <cell r="C2126">
            <v>357.92</v>
          </cell>
          <cell r="D2126" t="str">
            <v>UN</v>
          </cell>
        </row>
        <row r="2127">
          <cell r="A2127">
            <v>7223005160</v>
          </cell>
          <cell r="B2127" t="str">
            <v>TE FOFO FFF PN-10/16 ESG DN 100X80MM</v>
          </cell>
          <cell r="C2127">
            <v>428.39</v>
          </cell>
          <cell r="D2127" t="str">
            <v>UN</v>
          </cell>
        </row>
        <row r="2128">
          <cell r="A2128">
            <v>7223005170</v>
          </cell>
          <cell r="B2128" t="str">
            <v>TE FOFO FFF PN-10/16 ESG DN 100X100MM</v>
          </cell>
          <cell r="C2128">
            <v>380.29</v>
          </cell>
          <cell r="D2128" t="str">
            <v>UN</v>
          </cell>
        </row>
        <row r="2129">
          <cell r="A2129">
            <v>7223005180</v>
          </cell>
          <cell r="B2129" t="str">
            <v>TE FOFO FFF PN-10/16 ESG DN 150X50MM</v>
          </cell>
          <cell r="C2129">
            <v>588.55</v>
          </cell>
          <cell r="D2129" t="str">
            <v>UN</v>
          </cell>
        </row>
        <row r="2130">
          <cell r="A2130">
            <v>7223005190</v>
          </cell>
          <cell r="B2130" t="str">
            <v>TE FOFO FFF PN-10/16 ESG DN 150X80MM</v>
          </cell>
          <cell r="C2130">
            <v>612.94</v>
          </cell>
          <cell r="D2130" t="str">
            <v>UN</v>
          </cell>
        </row>
        <row r="2131">
          <cell r="A2131">
            <v>7223005210</v>
          </cell>
          <cell r="B2131" t="str">
            <v>TE FOFO FFF PN-10/16 ESG DN 150X150MM</v>
          </cell>
          <cell r="C2131">
            <v>722.55</v>
          </cell>
          <cell r="D2131" t="str">
            <v>UN</v>
          </cell>
        </row>
        <row r="2132">
          <cell r="A2132">
            <v>7223005220</v>
          </cell>
          <cell r="B2132" t="str">
            <v>TE FOFO FFF PN-10 ESG DN 200X50MM</v>
          </cell>
          <cell r="C2132">
            <v>836.64</v>
          </cell>
          <cell r="D2132" t="str">
            <v>UN</v>
          </cell>
        </row>
        <row r="2133">
          <cell r="A2133">
            <v>7223005230</v>
          </cell>
          <cell r="B2133" t="str">
            <v>TE FOFO FFF PN-10 ESG DN 200X80MM</v>
          </cell>
          <cell r="C2133">
            <v>973.1</v>
          </cell>
          <cell r="D2133" t="str">
            <v>UN</v>
          </cell>
        </row>
        <row r="2134">
          <cell r="A2134">
            <v>7223005240</v>
          </cell>
          <cell r="B2134" t="str">
            <v>TE FOFO FFF PN-10 ESG DN 200X100MM</v>
          </cell>
          <cell r="C2134">
            <v>836.64</v>
          </cell>
          <cell r="D2134" t="str">
            <v>UN</v>
          </cell>
        </row>
        <row r="2135">
          <cell r="A2135">
            <v>7223005260</v>
          </cell>
          <cell r="B2135" t="str">
            <v>TE FOFO FFF PN-10 ESG DN 200X200MM</v>
          </cell>
          <cell r="C2135">
            <v>1100.6</v>
          </cell>
          <cell r="D2135" t="str">
            <v>UN</v>
          </cell>
        </row>
        <row r="2136">
          <cell r="A2136">
            <v>7223005310</v>
          </cell>
          <cell r="B2136" t="str">
            <v>TE FOFO FFF PN-10 ESG DN 300X100MM</v>
          </cell>
          <cell r="C2136">
            <v>1984.22</v>
          </cell>
          <cell r="D2136" t="str">
            <v>UN</v>
          </cell>
        </row>
        <row r="2137">
          <cell r="A2137">
            <v>7223006340</v>
          </cell>
          <cell r="B2137" t="str">
            <v>JUNCAO FOFO FFF PN-10/16ESG DN80X80MM</v>
          </cell>
          <cell r="C2137">
            <v>380.29</v>
          </cell>
          <cell r="D2137" t="str">
            <v>UN</v>
          </cell>
        </row>
        <row r="2138">
          <cell r="A2138">
            <v>7223006360</v>
          </cell>
          <cell r="B2138" t="str">
            <v>JUNCAO FOFO FFF PN-10/16ESG DN100X100MM</v>
          </cell>
          <cell r="C2138">
            <v>525.7</v>
          </cell>
          <cell r="D2138" t="str">
            <v>UN</v>
          </cell>
        </row>
        <row r="2139">
          <cell r="A2139">
            <v>7223006370</v>
          </cell>
          <cell r="B2139" t="str">
            <v>JUNCAO FOFO FFF PN-10/16ESG DN150X100MM</v>
          </cell>
          <cell r="C2139">
            <v>903.75</v>
          </cell>
          <cell r="D2139" t="str">
            <v>UN</v>
          </cell>
        </row>
        <row r="2140">
          <cell r="A2140">
            <v>7223006380</v>
          </cell>
          <cell r="B2140" t="str">
            <v>JUNCAO FOFO FFF PN-10/16ESG DN150X150MM</v>
          </cell>
          <cell r="C2140">
            <v>903.75</v>
          </cell>
          <cell r="D2140" t="str">
            <v>UN</v>
          </cell>
        </row>
        <row r="2141">
          <cell r="A2141">
            <v>7223006430</v>
          </cell>
          <cell r="B2141" t="str">
            <v>JUNCAO FOFO FFF PN-10 ESG DN 200X200MM</v>
          </cell>
          <cell r="C2141">
            <v>1700.12</v>
          </cell>
          <cell r="D2141" t="str">
            <v>UN</v>
          </cell>
        </row>
        <row r="2142">
          <cell r="A2142">
            <v>7223006470</v>
          </cell>
          <cell r="B2142" t="str">
            <v>JUNCAO FOFO FFF PN-10 ESG DN 300X300MM</v>
          </cell>
          <cell r="C2142">
            <v>3412.54</v>
          </cell>
          <cell r="D2142" t="str">
            <v>UN</v>
          </cell>
        </row>
        <row r="2143">
          <cell r="A2143">
            <v>7224000010</v>
          </cell>
          <cell r="B2143" t="str">
            <v>MEDIDOR VAZAO ELETROM FF DN 80MM ESGOTO</v>
          </cell>
          <cell r="C2143">
            <v>12061.24</v>
          </cell>
          <cell r="D2143" t="str">
            <v>UN</v>
          </cell>
        </row>
        <row r="2144">
          <cell r="A2144">
            <v>7224000020</v>
          </cell>
          <cell r="B2144" t="str">
            <v>MEDIDOR VAZAO ELETROM FF DN 100MM ESGOTO</v>
          </cell>
          <cell r="C2144">
            <v>12889.85</v>
          </cell>
          <cell r="D2144" t="str">
            <v>UN</v>
          </cell>
        </row>
        <row r="2145">
          <cell r="A2145">
            <v>7224000030</v>
          </cell>
          <cell r="B2145" t="str">
            <v>MEDIDOR VAZAO ELETROM FF DN 150MM ESGOTO</v>
          </cell>
          <cell r="C2145">
            <v>13952.88</v>
          </cell>
          <cell r="D2145" t="str">
            <v>UN</v>
          </cell>
        </row>
        <row r="2146">
          <cell r="A2146">
            <v>7224000040</v>
          </cell>
          <cell r="B2146" t="str">
            <v>MEDIDOR VAZAO ELETROM FF DN 200MM ESGOTO</v>
          </cell>
          <cell r="C2146">
            <v>14991.37</v>
          </cell>
          <cell r="D2146" t="str">
            <v>UN</v>
          </cell>
        </row>
        <row r="2147">
          <cell r="A2147">
            <v>7224000050</v>
          </cell>
          <cell r="B2147" t="str">
            <v>MEDIDOR VAZAO ELETROM FF DN 250MM ESGOTO</v>
          </cell>
          <cell r="C2147">
            <v>18368.22</v>
          </cell>
          <cell r="D2147" t="str">
            <v>UN</v>
          </cell>
        </row>
        <row r="2148">
          <cell r="A2148">
            <v>7224000060</v>
          </cell>
          <cell r="B2148" t="str">
            <v>MEDIDOR VAZAO ELETROM FF DN 300MM ESGOTO</v>
          </cell>
          <cell r="C2148">
            <v>19278.5</v>
          </cell>
          <cell r="D2148" t="str">
            <v>UN</v>
          </cell>
        </row>
        <row r="2149">
          <cell r="A2149">
            <v>7224000070</v>
          </cell>
          <cell r="B2149" t="str">
            <v>MEDIDOR VAZAO ELETROM FF DN 350MM ESGOTO</v>
          </cell>
          <cell r="C2149">
            <v>21012.45</v>
          </cell>
          <cell r="D2149" t="str">
            <v>UN</v>
          </cell>
        </row>
        <row r="2150">
          <cell r="A2150">
            <v>7224000080</v>
          </cell>
          <cell r="B2150" t="str">
            <v>MEDIDOR VAZAO ELETROM FF DN 400MM ESGOTO</v>
          </cell>
          <cell r="C2150">
            <v>24027.08</v>
          </cell>
          <cell r="D2150" t="str">
            <v>UN</v>
          </cell>
        </row>
        <row r="2151">
          <cell r="A2151">
            <v>7224100030</v>
          </cell>
          <cell r="B2151" t="str">
            <v>MEDIDOR VAZAO ELETROM FF DN 150MM AGUA</v>
          </cell>
          <cell r="C2151">
            <v>19438.31</v>
          </cell>
          <cell r="D2151" t="str">
            <v>UN</v>
          </cell>
        </row>
        <row r="2152">
          <cell r="A2152">
            <v>7224100040</v>
          </cell>
          <cell r="B2152" t="str">
            <v>MEDIDOR VAZAO ELETROM FF DN 200MM AGUA</v>
          </cell>
          <cell r="C2152">
            <v>26800.48</v>
          </cell>
          <cell r="D2152" t="str">
            <v>UN</v>
          </cell>
        </row>
        <row r="2153">
          <cell r="A2153">
            <v>7224100050</v>
          </cell>
          <cell r="B2153" t="str">
            <v>MEDIDOR VAZAO ELETROM FF DN 250MM AGUA</v>
          </cell>
          <cell r="C2153">
            <v>31861.06</v>
          </cell>
          <cell r="D2153" t="str">
            <v>UN</v>
          </cell>
        </row>
        <row r="2154">
          <cell r="A2154">
            <v>7224100080</v>
          </cell>
          <cell r="B2154" t="str">
            <v>MEDIDOR VAZAO ELETROM FF DN 400MM AGUA</v>
          </cell>
          <cell r="C2154">
            <v>38201.5</v>
          </cell>
          <cell r="D2154" t="str">
            <v>UN</v>
          </cell>
        </row>
        <row r="2155">
          <cell r="A2155">
            <v>7224100090</v>
          </cell>
          <cell r="B2155" t="str">
            <v>MEDIDOR VAZAO ELETROM FF DN 450MM AGUA</v>
          </cell>
          <cell r="C2155">
            <v>40813.63</v>
          </cell>
          <cell r="D2155" t="str">
            <v>UN</v>
          </cell>
        </row>
        <row r="2156">
          <cell r="A2156">
            <v>7228000010</v>
          </cell>
          <cell r="B2156" t="str">
            <v>CONEXOES FOFO JGS DN ATE DN 400MM-AGUA</v>
          </cell>
          <cell r="C2156">
            <v>17.43</v>
          </cell>
          <cell r="D2156" t="str">
            <v>KG</v>
          </cell>
        </row>
        <row r="2157">
          <cell r="A2157">
            <v>7228000020</v>
          </cell>
          <cell r="B2157" t="str">
            <v>CONEXOES FOFO JGS DN ACIMA DN 400MM-AGUA</v>
          </cell>
          <cell r="C2157">
            <v>24.35</v>
          </cell>
          <cell r="D2157" t="str">
            <v>KG</v>
          </cell>
        </row>
        <row r="2158">
          <cell r="A2158">
            <v>7228000030</v>
          </cell>
          <cell r="B2158" t="str">
            <v>CONEXOES FOFO FF DN ATE DN 400MM-AGUA</v>
          </cell>
          <cell r="C2158">
            <v>19.46</v>
          </cell>
          <cell r="D2158" t="str">
            <v>KG</v>
          </cell>
        </row>
        <row r="2159">
          <cell r="A2159">
            <v>7228000040</v>
          </cell>
          <cell r="B2159" t="str">
            <v>CONEXOES FOFO FF DN ACIMA DN 400MM-AGUA</v>
          </cell>
          <cell r="C2159">
            <v>28.58</v>
          </cell>
          <cell r="D2159" t="str">
            <v>KG</v>
          </cell>
        </row>
        <row r="2160">
          <cell r="A2160">
            <v>7228000050</v>
          </cell>
          <cell r="B2160" t="str">
            <v>CONEXOES FOFO JUNTA MECANICA - AGUA</v>
          </cell>
          <cell r="C2160">
            <v>29.26</v>
          </cell>
          <cell r="D2160" t="str">
            <v>KG</v>
          </cell>
        </row>
        <row r="2161">
          <cell r="A2161">
            <v>7228000060</v>
          </cell>
          <cell r="B2161" t="str">
            <v>CONEXOES FOFO JGS DN ATE DN 400MM-ESGOTO</v>
          </cell>
          <cell r="C2161">
            <v>20.05</v>
          </cell>
          <cell r="D2161" t="str">
            <v>KG</v>
          </cell>
        </row>
        <row r="2162">
          <cell r="A2162">
            <v>7228000070</v>
          </cell>
          <cell r="B2162" t="str">
            <v>CONEXOES FOFO JGS DN ACIMA DN 400MM-ESGO</v>
          </cell>
          <cell r="C2162">
            <v>28.01</v>
          </cell>
          <cell r="D2162" t="str">
            <v>KG</v>
          </cell>
        </row>
        <row r="2163">
          <cell r="A2163">
            <v>7228000080</v>
          </cell>
          <cell r="B2163" t="str">
            <v>CONEXOES FOFO FF DN ATE DN 400MM-ESGOTO</v>
          </cell>
          <cell r="C2163">
            <v>22.37</v>
          </cell>
          <cell r="D2163" t="str">
            <v>KG</v>
          </cell>
        </row>
        <row r="2164">
          <cell r="A2164">
            <v>7228000090</v>
          </cell>
          <cell r="B2164" t="str">
            <v>CONEXOES FOFO FF DN ACIMA DN 400MM-ESGOT</v>
          </cell>
          <cell r="C2164">
            <v>32.87</v>
          </cell>
          <cell r="D2164" t="str">
            <v>KG</v>
          </cell>
        </row>
        <row r="2165">
          <cell r="A2165">
            <v>7229000001</v>
          </cell>
          <cell r="B2165" t="str">
            <v>VALV ANTECIPADORA DE ONDA FOFO DN 200</v>
          </cell>
          <cell r="C2165">
            <v>10861.8</v>
          </cell>
          <cell r="D2165" t="str">
            <v>UN</v>
          </cell>
        </row>
        <row r="2166">
          <cell r="A2166">
            <v>7229000002</v>
          </cell>
          <cell r="B2166" t="str">
            <v>VALV BORB BI ISO FF10 ELET AGUA DN150</v>
          </cell>
          <cell r="C2166">
            <v>12429.72</v>
          </cell>
          <cell r="D2166" t="str">
            <v>UN</v>
          </cell>
        </row>
        <row r="2167">
          <cell r="A2167">
            <v>7229000003</v>
          </cell>
          <cell r="B2167" t="str">
            <v>VALV BORB BI ISO FF10 ELET AGUA DN250</v>
          </cell>
          <cell r="C2167">
            <v>15853.25</v>
          </cell>
          <cell r="D2167" t="str">
            <v>UN</v>
          </cell>
        </row>
        <row r="2168">
          <cell r="A2168">
            <v>7229000004</v>
          </cell>
          <cell r="B2168" t="str">
            <v>CONJ. MOTO-BOMBA POT. 75CV V=36L/S H=82M</v>
          </cell>
          <cell r="C2168">
            <v>84962.47</v>
          </cell>
          <cell r="D2168" t="str">
            <v>CJ</v>
          </cell>
        </row>
        <row r="2169">
          <cell r="A2169">
            <v>7229000005</v>
          </cell>
          <cell r="B2169" t="str">
            <v>CJ MB SUB Q=25,7L/S,HM=28,25MCA,P=20,0CV</v>
          </cell>
          <cell r="C2169">
            <v>41011.75</v>
          </cell>
          <cell r="D2169" t="str">
            <v>CJ</v>
          </cell>
        </row>
        <row r="2170">
          <cell r="A2170">
            <v>7229000006</v>
          </cell>
          <cell r="B2170" t="str">
            <v>CJ MB SUB Q=13,2L/S,HM=20,88MCA,P=10,0CV</v>
          </cell>
          <cell r="C2170">
            <v>22461.82</v>
          </cell>
          <cell r="D2170" t="str">
            <v>CJ</v>
          </cell>
        </row>
        <row r="2171">
          <cell r="A2171">
            <v>7229000007</v>
          </cell>
          <cell r="B2171" t="str">
            <v>CJ MB SUB Q=69,8L/S,HM=26,44MCA,P=45,0CV</v>
          </cell>
          <cell r="C2171">
            <v>32557.02</v>
          </cell>
          <cell r="D2171" t="str">
            <v>CJ</v>
          </cell>
        </row>
        <row r="2172">
          <cell r="A2172">
            <v>7229000008</v>
          </cell>
          <cell r="B2172" t="str">
            <v>CJ MB SUB Q=15,7L/S,HM=17,45MCA,P=10,0CV</v>
          </cell>
          <cell r="C2172">
            <v>32557.02</v>
          </cell>
          <cell r="D2172" t="str">
            <v>CJ</v>
          </cell>
        </row>
        <row r="2173">
          <cell r="A2173">
            <v>7229000009</v>
          </cell>
          <cell r="B2173" t="str">
            <v>CJ MB SUB Q=46,8L/S,HM=17,20MCA,P=20,0CV</v>
          </cell>
          <cell r="C2173">
            <v>46942.68</v>
          </cell>
          <cell r="D2173" t="str">
            <v>CJ</v>
          </cell>
        </row>
        <row r="2174">
          <cell r="A2174">
            <v>7229000010</v>
          </cell>
          <cell r="B2174" t="str">
            <v>CJ MB SUB Q=149,8L/S,HM=18,2MCA,P=25,0CV</v>
          </cell>
          <cell r="C2174">
            <v>43535.55</v>
          </cell>
          <cell r="D2174" t="str">
            <v>CJ</v>
          </cell>
        </row>
        <row r="2175">
          <cell r="A2175">
            <v>7229000011</v>
          </cell>
          <cell r="B2175" t="str">
            <v>CJ MB SUB Q=12,4L/S,HM=15,20MCA,P=7,50CV</v>
          </cell>
          <cell r="C2175">
            <v>32557.02</v>
          </cell>
          <cell r="D2175" t="str">
            <v>CJ</v>
          </cell>
        </row>
        <row r="2176">
          <cell r="A2176">
            <v>7229000012</v>
          </cell>
          <cell r="B2176" t="str">
            <v>CJ MB SUB Q=7,81L/S,HM=8,08MCA,P=5,0CV</v>
          </cell>
          <cell r="C2176">
            <v>22461.82</v>
          </cell>
          <cell r="D2176" t="str">
            <v>CJ</v>
          </cell>
        </row>
        <row r="2177">
          <cell r="A2177">
            <v>7229000013</v>
          </cell>
          <cell r="B2177" t="str">
            <v>CJ MB SUB Q=3,20L/S,HM=21,25MCA,P=4,0CV</v>
          </cell>
          <cell r="C2177">
            <v>20442.78</v>
          </cell>
          <cell r="D2177" t="str">
            <v>CJ</v>
          </cell>
        </row>
        <row r="2178">
          <cell r="A2178">
            <v>7229000014</v>
          </cell>
          <cell r="B2178" t="str">
            <v>CJ MB SUB Q=3,20L/S,HM=14,95MCA,P=4,0CV</v>
          </cell>
          <cell r="C2178">
            <v>20442.78</v>
          </cell>
          <cell r="D2178" t="str">
            <v>CJ</v>
          </cell>
        </row>
        <row r="2179">
          <cell r="A2179">
            <v>7229000015</v>
          </cell>
          <cell r="B2179" t="str">
            <v>FILTRO TIPO Y DN=50 MM</v>
          </cell>
          <cell r="C2179">
            <v>337.2</v>
          </cell>
          <cell r="D2179" t="str">
            <v>UN</v>
          </cell>
        </row>
        <row r="2180">
          <cell r="A2180">
            <v>7229000016</v>
          </cell>
          <cell r="B2180" t="str">
            <v>FILTRO TIPO Y DN=80 MM</v>
          </cell>
          <cell r="C2180">
            <v>560.36</v>
          </cell>
          <cell r="D2180" t="str">
            <v>UN</v>
          </cell>
        </row>
        <row r="2181">
          <cell r="A2181">
            <v>7229000017</v>
          </cell>
          <cell r="B2181" t="str">
            <v>FILTRO TIPO Y DN=100 MM</v>
          </cell>
          <cell r="C2181">
            <v>765.94</v>
          </cell>
          <cell r="D2181" t="str">
            <v>UN</v>
          </cell>
        </row>
        <row r="2182">
          <cell r="A2182">
            <v>7229000018</v>
          </cell>
          <cell r="B2182" t="str">
            <v>FILTRO TIPO Y DN=150 MM</v>
          </cell>
          <cell r="C2182">
            <v>1316.92</v>
          </cell>
          <cell r="D2182" t="str">
            <v>UN</v>
          </cell>
        </row>
        <row r="2183">
          <cell r="A2183">
            <v>7229000019</v>
          </cell>
          <cell r="B2183" t="str">
            <v>TOCO FOFO K9 PF10 AGU DN 50 ATE 0,50M</v>
          </cell>
          <cell r="C2183">
            <v>293.16</v>
          </cell>
          <cell r="D2183" t="str">
            <v>UN</v>
          </cell>
        </row>
        <row r="2184">
          <cell r="A2184">
            <v>7229000020</v>
          </cell>
          <cell r="B2184" t="str">
            <v>JUNTA GIBAULT FOFO DN 80</v>
          </cell>
          <cell r="C2184">
            <v>136.5</v>
          </cell>
          <cell r="D2184" t="str">
            <v>UN</v>
          </cell>
        </row>
        <row r="2185">
          <cell r="A2185">
            <v>7229000021</v>
          </cell>
          <cell r="B2185" t="str">
            <v>VALV REDUTORA PRESSAO FOFO FF-10 DN 100</v>
          </cell>
          <cell r="C2185">
            <v>4595.08</v>
          </cell>
          <cell r="D2185" t="str">
            <v>UN</v>
          </cell>
        </row>
        <row r="2186">
          <cell r="A2186">
            <v>7229000022</v>
          </cell>
          <cell r="B2186" t="str">
            <v>HIDROMETRO VELOCIMETRO DN 50</v>
          </cell>
          <cell r="C2186">
            <v>1524.34</v>
          </cell>
          <cell r="D2186" t="str">
            <v>UN</v>
          </cell>
        </row>
        <row r="2187">
          <cell r="A2187">
            <v>7229000023</v>
          </cell>
          <cell r="B2187" t="str">
            <v>UNIAO TUBOS SEM RETENCAO AXIAL DN 150</v>
          </cell>
          <cell r="C2187">
            <v>238.88</v>
          </cell>
          <cell r="D2187" t="str">
            <v>UN</v>
          </cell>
        </row>
        <row r="2188">
          <cell r="A2188">
            <v>7229000024</v>
          </cell>
          <cell r="B2188" t="str">
            <v>VALV REDUTORA PRESSAO FOFO FF-10 DN 150</v>
          </cell>
          <cell r="C2188">
            <v>9634.66</v>
          </cell>
          <cell r="D2188" t="str">
            <v>UN</v>
          </cell>
        </row>
        <row r="2189">
          <cell r="A2189">
            <v>7229000025</v>
          </cell>
          <cell r="B2189" t="str">
            <v>VALV REDUTORA PRESSAO FOFO FF-10 DN 100</v>
          </cell>
          <cell r="C2189">
            <v>4595.08</v>
          </cell>
          <cell r="D2189" t="str">
            <v>UN</v>
          </cell>
        </row>
        <row r="2190">
          <cell r="A2190">
            <v>7229000026</v>
          </cell>
          <cell r="B2190" t="str">
            <v>UNIAO TUBOS SEM RETENCAO AXIAL DN 50</v>
          </cell>
          <cell r="C2190">
            <v>113.57</v>
          </cell>
          <cell r="D2190" t="str">
            <v>UN</v>
          </cell>
        </row>
        <row r="2191">
          <cell r="A2191">
            <v>7229000027</v>
          </cell>
          <cell r="B2191" t="str">
            <v>VALV REDUTORA PRESSAO FOFO FF-10 DN 50</v>
          </cell>
          <cell r="C2191">
            <v>3153.49</v>
          </cell>
          <cell r="D2191" t="str">
            <v>UN</v>
          </cell>
        </row>
        <row r="2192">
          <cell r="A2192">
            <v>7229000028</v>
          </cell>
          <cell r="B2192" t="str">
            <v>VALV REDUTORA PRESSAO FOFO FF-10 DN 80</v>
          </cell>
          <cell r="C2192">
            <v>3727.12</v>
          </cell>
          <cell r="D2192" t="str">
            <v>UN</v>
          </cell>
        </row>
        <row r="2193">
          <cell r="A2193">
            <v>7229000029</v>
          </cell>
          <cell r="B2193" t="str">
            <v>UNIAO TUBOS SEM RETENCAO AXIAL DN 250</v>
          </cell>
          <cell r="C2193">
            <v>339.32</v>
          </cell>
          <cell r="D2193" t="str">
            <v>UN</v>
          </cell>
        </row>
        <row r="2194">
          <cell r="A2194">
            <v>7229000030</v>
          </cell>
          <cell r="B2194" t="str">
            <v>UNIAO TUBOS SEM RETENCAO AXIAL DN 400</v>
          </cell>
          <cell r="C2194">
            <v>742</v>
          </cell>
          <cell r="D2194" t="str">
            <v>UN</v>
          </cell>
        </row>
        <row r="2195">
          <cell r="A2195">
            <v>7229000031</v>
          </cell>
          <cell r="B2195" t="str">
            <v>VALV BORB BI ISO FF10 MAN AGUA DN 300</v>
          </cell>
          <cell r="C2195">
            <v>7979.46</v>
          </cell>
          <cell r="D2195" t="str">
            <v>UN</v>
          </cell>
        </row>
        <row r="2196">
          <cell r="A2196">
            <v>7229000032</v>
          </cell>
          <cell r="B2196" t="str">
            <v>VALV BORB BI ISO FF10 MAN AGUA DN 400</v>
          </cell>
          <cell r="C2196">
            <v>10079.73</v>
          </cell>
          <cell r="D2196" t="str">
            <v>UN</v>
          </cell>
        </row>
        <row r="2197">
          <cell r="A2197">
            <v>7229000033</v>
          </cell>
          <cell r="B2197" t="str">
            <v>VALV DIAFR PASSAGEM MANUAL FOFO DN 150</v>
          </cell>
          <cell r="C2197">
            <v>2723</v>
          </cell>
          <cell r="D2197" t="str">
            <v>UN</v>
          </cell>
        </row>
        <row r="2198">
          <cell r="A2198">
            <v>7229000034</v>
          </cell>
          <cell r="B2198" t="str">
            <v>VALV DIAFR PASSAGEM MANUAL FOFO DN 250</v>
          </cell>
          <cell r="C2198">
            <v>5708.37</v>
          </cell>
          <cell r="D2198" t="str">
            <v>UN</v>
          </cell>
        </row>
        <row r="2199">
          <cell r="A2199">
            <v>7229000035</v>
          </cell>
          <cell r="B2199" t="str">
            <v>TE PVC ROSC NBR-5648 DN 3"</v>
          </cell>
          <cell r="C2199">
            <v>100.98</v>
          </cell>
          <cell r="D2199" t="str">
            <v>UN</v>
          </cell>
        </row>
        <row r="2200">
          <cell r="A2200">
            <v>7229000036</v>
          </cell>
          <cell r="B2200" t="str">
            <v>CAP PVC ROSC NBR-5648 ISO7/1 DN 3"</v>
          </cell>
          <cell r="C2200">
            <v>14.97</v>
          </cell>
          <cell r="D2200" t="str">
            <v>UN</v>
          </cell>
        </row>
        <row r="2201">
          <cell r="A2201">
            <v>7229000037</v>
          </cell>
          <cell r="B2201" t="str">
            <v>TE PVC ROSC NBR-5648 DN 3"</v>
          </cell>
          <cell r="C2201">
            <v>100.98</v>
          </cell>
          <cell r="D2201" t="str">
            <v>UN</v>
          </cell>
        </row>
        <row r="2202">
          <cell r="A2202">
            <v>7229000038</v>
          </cell>
          <cell r="B2202" t="str">
            <v>LUVA PVC ROSC NBR-5648 DN 3"</v>
          </cell>
          <cell r="C2202">
            <v>32.19</v>
          </cell>
          <cell r="D2202" t="str">
            <v>UN</v>
          </cell>
        </row>
        <row r="2203">
          <cell r="A2203">
            <v>7229000039</v>
          </cell>
          <cell r="B2203" t="str">
            <v>UNIAO PVC ROSC NBR-5648 DN 3"</v>
          </cell>
          <cell r="C2203">
            <v>176.82</v>
          </cell>
          <cell r="D2203" t="str">
            <v>UN</v>
          </cell>
        </row>
        <row r="2204">
          <cell r="A2204">
            <v>7229000040</v>
          </cell>
          <cell r="B2204" t="str">
            <v>TUBO PVC ROSC NBR-5648 ISO 7/1 DN 3"</v>
          </cell>
          <cell r="C2204">
            <v>90.82</v>
          </cell>
          <cell r="D2204" t="str">
            <v>M</v>
          </cell>
        </row>
        <row r="2205">
          <cell r="A2205">
            <v>7229000041</v>
          </cell>
          <cell r="B2205" t="str">
            <v>VALV DIAFR PASSAGEM ELÉTRICA FOFO DN 150</v>
          </cell>
          <cell r="C2205">
            <v>3539.91</v>
          </cell>
          <cell r="D2205" t="str">
            <v>UN</v>
          </cell>
        </row>
        <row r="2206">
          <cell r="A2206">
            <v>7229000043</v>
          </cell>
          <cell r="B2206" t="str">
            <v>TAMPAO DE FERRO FUNDIDDIAMETRO 600MM</v>
          </cell>
          <cell r="C2206">
            <v>519.13</v>
          </cell>
          <cell r="D2206" t="str">
            <v>UN</v>
          </cell>
        </row>
        <row r="2207">
          <cell r="A2207">
            <v>7229000044</v>
          </cell>
          <cell r="B2207" t="str">
            <v>CJ MB CENTR Q=3,0L/S,HM=6,02MCA,P=1,0CV</v>
          </cell>
          <cell r="C2207">
            <v>5205.34</v>
          </cell>
          <cell r="D2207" t="str">
            <v>CJ</v>
          </cell>
        </row>
        <row r="2208">
          <cell r="A2208">
            <v>7229000045</v>
          </cell>
          <cell r="B2208" t="str">
            <v>CJ MB SUB Q=6,80L/S,HM=12,19MCA,P=4,0CV</v>
          </cell>
          <cell r="C2208">
            <v>20442.78</v>
          </cell>
          <cell r="D2208" t="str">
            <v>CJ</v>
          </cell>
        </row>
        <row r="2209">
          <cell r="A2209">
            <v>7229000046</v>
          </cell>
          <cell r="B2209" t="str">
            <v>CJ MB CENTR MOD. S120-02 - 25CV 220V TR</v>
          </cell>
          <cell r="C2209">
            <v>29785.89</v>
          </cell>
          <cell r="D2209" t="str">
            <v>CJ</v>
          </cell>
        </row>
        <row r="2210">
          <cell r="A2210">
            <v>7229000047</v>
          </cell>
          <cell r="B2210" t="str">
            <v>CJ MB SUB Q=6,40L/S,HM=19,6MCA,P=3,8CV</v>
          </cell>
          <cell r="C2210">
            <v>15521.37</v>
          </cell>
          <cell r="D2210" t="str">
            <v>CJ</v>
          </cell>
        </row>
        <row r="2211">
          <cell r="A2211">
            <v>7229000048</v>
          </cell>
          <cell r="B2211" t="str">
            <v>CJ MTBOMBA SUB14,9KW,Q=27,8L/S,H=20,5MCA</v>
          </cell>
          <cell r="C2211">
            <v>62419.87</v>
          </cell>
          <cell r="D2211" t="str">
            <v>CJ</v>
          </cell>
        </row>
        <row r="2212">
          <cell r="A2212">
            <v>7229000049</v>
          </cell>
          <cell r="B2212" t="str">
            <v>TUBO PVC DRENAGEM CORRUG PERF DN 100</v>
          </cell>
          <cell r="C2212">
            <v>26.47</v>
          </cell>
          <cell r="D2212" t="str">
            <v>M</v>
          </cell>
        </row>
        <row r="2213">
          <cell r="A2213">
            <v>7229000050</v>
          </cell>
          <cell r="B2213" t="str">
            <v>BOMBA DE EIXO HORIZONTAL, Q=28L/S</v>
          </cell>
          <cell r="C2213">
            <v>20407.45</v>
          </cell>
          <cell r="D2213" t="str">
            <v>CJ</v>
          </cell>
        </row>
        <row r="2214">
          <cell r="A2214">
            <v>7229000051</v>
          </cell>
          <cell r="B2214" t="str">
            <v>BOMBA SUBMERSÍVEL CAP. 2 l/s  7mca</v>
          </cell>
          <cell r="C2214">
            <v>17684.86</v>
          </cell>
          <cell r="D2214" t="str">
            <v>CJ</v>
          </cell>
        </row>
        <row r="2215">
          <cell r="A2215">
            <v>7229000052</v>
          </cell>
          <cell r="B2215" t="str">
            <v>EXAUSTOR DE GASES</v>
          </cell>
          <cell r="C2215">
            <v>14890.42</v>
          </cell>
          <cell r="D2215" t="str">
            <v>UN</v>
          </cell>
        </row>
        <row r="2216">
          <cell r="A2216">
            <v>7229000053</v>
          </cell>
          <cell r="B2216" t="str">
            <v>MODULO DE DESINFECCAO ULTRA-VIOLETA -ACO</v>
          </cell>
          <cell r="C2216">
            <v>262430.38</v>
          </cell>
          <cell r="D2216" t="str">
            <v>UN</v>
          </cell>
        </row>
        <row r="2217">
          <cell r="A2217">
            <v>7229000054</v>
          </cell>
          <cell r="B2217" t="str">
            <v>AERADOR TIPO AXIAL - POTENCIA 20CV</v>
          </cell>
          <cell r="C2217">
            <v>148876.44</v>
          </cell>
          <cell r="D2217" t="str">
            <v>UN</v>
          </cell>
        </row>
        <row r="2218">
          <cell r="A2218">
            <v>7229000055</v>
          </cell>
          <cell r="B2218" t="str">
            <v>MISTURADOR COM GUINDASTE PARA ICAMENTO</v>
          </cell>
          <cell r="C2218">
            <v>77904.91</v>
          </cell>
          <cell r="D2218" t="str">
            <v>UN</v>
          </cell>
        </row>
        <row r="2219">
          <cell r="A2219">
            <v>7229000056</v>
          </cell>
          <cell r="B2219" t="str">
            <v>COMPORTA VERTEDORA ACO INOX MANUAL</v>
          </cell>
          <cell r="C2219">
            <v>63095</v>
          </cell>
          <cell r="D2219" t="str">
            <v>UN</v>
          </cell>
        </row>
        <row r="2220">
          <cell r="A2220">
            <v>7229000057</v>
          </cell>
          <cell r="B2220" t="str">
            <v>FLANGE CEGO PP DN 200 - ANSI</v>
          </cell>
          <cell r="C2220">
            <v>461.27</v>
          </cell>
          <cell r="D2220" t="str">
            <v>UN</v>
          </cell>
        </row>
        <row r="2221">
          <cell r="A2221">
            <v>7229000058</v>
          </cell>
          <cell r="B2221" t="str">
            <v>JUNTA GIBAULT FOFO DN 100</v>
          </cell>
          <cell r="C2221">
            <v>138.81</v>
          </cell>
          <cell r="D2221" t="str">
            <v>UN</v>
          </cell>
        </row>
        <row r="2222">
          <cell r="A2222">
            <v>7229000059</v>
          </cell>
          <cell r="B2222" t="str">
            <v>TE SOLDAVEL POLIPROPILENO, DN 200X100mm</v>
          </cell>
          <cell r="C2222">
            <v>636.82</v>
          </cell>
          <cell r="D2222" t="str">
            <v>UN</v>
          </cell>
        </row>
        <row r="2223">
          <cell r="A2223">
            <v>7229000060</v>
          </cell>
          <cell r="B2223" t="str">
            <v>TUBO POLIPROPILENO 6M, PN6Kgf/cm², D100</v>
          </cell>
          <cell r="C2223">
            <v>358.63</v>
          </cell>
          <cell r="D2223" t="str">
            <v>UN</v>
          </cell>
        </row>
        <row r="2224">
          <cell r="A2224">
            <v>7229000061</v>
          </cell>
          <cell r="B2224" t="str">
            <v>TUBO POLIPROPILENO 6M, PN4Kgf/cm², D200</v>
          </cell>
          <cell r="C2224">
            <v>811.11</v>
          </cell>
          <cell r="D2224" t="str">
            <v>UN</v>
          </cell>
        </row>
        <row r="2225">
          <cell r="A2225">
            <v>7229000062</v>
          </cell>
          <cell r="B2225" t="str">
            <v>RD CONCENT C/ PONTAS DN300x200 POLIPROP</v>
          </cell>
          <cell r="C2225">
            <v>718.87</v>
          </cell>
          <cell r="D2225" t="str">
            <v>UN</v>
          </cell>
        </row>
        <row r="2226">
          <cell r="A2226">
            <v>7229000063</v>
          </cell>
          <cell r="B2226" t="str">
            <v>TE SOLDAVEL POLIPROPILENO, DN 300X300mm</v>
          </cell>
          <cell r="C2226">
            <v>1726.65</v>
          </cell>
          <cell r="D2226" t="str">
            <v>UN</v>
          </cell>
        </row>
        <row r="2227">
          <cell r="A2227">
            <v>7229000064</v>
          </cell>
          <cell r="B2227" t="str">
            <v>CURVA 90°, DN 300mm POLIPROPILENO</v>
          </cell>
          <cell r="C2227">
            <v>1150.66</v>
          </cell>
          <cell r="D2227" t="str">
            <v>UN</v>
          </cell>
        </row>
        <row r="2228">
          <cell r="A2228">
            <v>7229000065</v>
          </cell>
          <cell r="B2228" t="str">
            <v>TUBO POLIPROPILENO 6M,PN6Kgf/cm²,DN300</v>
          </cell>
          <cell r="C2228">
            <v>2884.26</v>
          </cell>
          <cell r="D2228" t="str">
            <v>UN</v>
          </cell>
        </row>
        <row r="2229">
          <cell r="A2229">
            <v>7229000066</v>
          </cell>
          <cell r="B2229" t="str">
            <v>COLARINHO P/ FLANGE DN 200</v>
          </cell>
          <cell r="C2229">
            <v>149.06</v>
          </cell>
          <cell r="D2229" t="str">
            <v>UN</v>
          </cell>
        </row>
        <row r="2230">
          <cell r="A2230">
            <v>7229000067</v>
          </cell>
          <cell r="B2230" t="str">
            <v>COLARINHO P/ FLANGE DN 300</v>
          </cell>
          <cell r="C2230">
            <v>362.37</v>
          </cell>
          <cell r="D2230" t="str">
            <v>UN</v>
          </cell>
        </row>
        <row r="2231">
          <cell r="A2231">
            <v>7229000068</v>
          </cell>
          <cell r="B2231" t="str">
            <v>FLANGE AVULSO, DN 300mm POLIPROPILENO</v>
          </cell>
          <cell r="C2231">
            <v>952.85</v>
          </cell>
          <cell r="D2231" t="str">
            <v>UN</v>
          </cell>
        </row>
        <row r="2232">
          <cell r="A2232">
            <v>7229000069</v>
          </cell>
          <cell r="B2232" t="str">
            <v>FLANGE AVULSO, DN 100mm POLIPROPILENO</v>
          </cell>
          <cell r="C2232">
            <v>125.71</v>
          </cell>
          <cell r="D2232" t="str">
            <v>UN</v>
          </cell>
        </row>
        <row r="2233">
          <cell r="A2233">
            <v>7229000070</v>
          </cell>
          <cell r="B2233" t="str">
            <v>CURVA 90°, DN 100mm POLIPROPILENO</v>
          </cell>
          <cell r="C2233">
            <v>117.07</v>
          </cell>
          <cell r="D2233" t="str">
            <v>UN</v>
          </cell>
        </row>
        <row r="2234">
          <cell r="A2234">
            <v>7229000071</v>
          </cell>
          <cell r="B2234" t="str">
            <v>TUBO DN 100, L= 1300MM , POLIPROPILENO</v>
          </cell>
          <cell r="C2234">
            <v>77.71</v>
          </cell>
          <cell r="D2234" t="str">
            <v>UN</v>
          </cell>
        </row>
        <row r="2235">
          <cell r="A2235">
            <v>7229000072</v>
          </cell>
          <cell r="B2235" t="str">
            <v>CURVA DE 45 , DN 100 POLIPROPILENO</v>
          </cell>
          <cell r="C2235">
            <v>104.26</v>
          </cell>
          <cell r="D2235" t="str">
            <v>UN</v>
          </cell>
        </row>
        <row r="2236">
          <cell r="A2236">
            <v>7229000073</v>
          </cell>
          <cell r="B2236" t="str">
            <v>TUBO DN 100, L= 2800MM , POLIPROPILENO</v>
          </cell>
          <cell r="C2236">
            <v>167.37</v>
          </cell>
          <cell r="D2236" t="str">
            <v>UN</v>
          </cell>
        </row>
        <row r="2237">
          <cell r="A2237">
            <v>7229000074</v>
          </cell>
          <cell r="B2237" t="str">
            <v>TUBO DN 500, L = 2050MM, POLIPROPILENO</v>
          </cell>
          <cell r="C2237">
            <v>2476.04</v>
          </cell>
          <cell r="D2237" t="str">
            <v>UN</v>
          </cell>
        </row>
        <row r="2238">
          <cell r="A2238">
            <v>7229000075</v>
          </cell>
          <cell r="B2238" t="str">
            <v>PLACA VERTEDORA PRFV 1200x200x6MM</v>
          </cell>
          <cell r="C2238">
            <v>157.55</v>
          </cell>
          <cell r="D2238" t="str">
            <v>UN</v>
          </cell>
        </row>
        <row r="2239">
          <cell r="A2239">
            <v>7229000076</v>
          </cell>
          <cell r="B2239" t="str">
            <v>COMPORTA PRFV 1100x85x3MM</v>
          </cell>
          <cell r="C2239">
            <v>710.53</v>
          </cell>
          <cell r="D2239" t="str">
            <v>UN</v>
          </cell>
        </row>
        <row r="2240">
          <cell r="A2240">
            <v>7229000077</v>
          </cell>
          <cell r="B2240" t="str">
            <v>PLACA VERTEDORA PRFV 700x700x10MM</v>
          </cell>
          <cell r="C2240">
            <v>536.09</v>
          </cell>
          <cell r="D2240" t="str">
            <v>UN</v>
          </cell>
        </row>
        <row r="2241">
          <cell r="A2241">
            <v>7229000078</v>
          </cell>
          <cell r="B2241" t="str">
            <v>COMPORTA TIPO STOP LOG PRFV 400 X 600MM</v>
          </cell>
          <cell r="C2241">
            <v>686.41</v>
          </cell>
          <cell r="D2241" t="str">
            <v>UN</v>
          </cell>
        </row>
        <row r="2242">
          <cell r="A2242">
            <v>7229000079</v>
          </cell>
          <cell r="B2242" t="str">
            <v>ESCADA 2 DEGRAUS PRFV</v>
          </cell>
          <cell r="C2242">
            <v>562.01</v>
          </cell>
          <cell r="D2242" t="str">
            <v>UN</v>
          </cell>
        </row>
        <row r="2243">
          <cell r="A2243">
            <v>7229000080</v>
          </cell>
          <cell r="B2243" t="str">
            <v>ESCADA 3 DEGRAUS PRFV</v>
          </cell>
          <cell r="C2243">
            <v>686.41</v>
          </cell>
          <cell r="D2243" t="str">
            <v>UN</v>
          </cell>
        </row>
        <row r="2244">
          <cell r="A2244">
            <v>7229000081</v>
          </cell>
          <cell r="B2244" t="str">
            <v>ESCADA MARINHEIRO PRFV H=4M</v>
          </cell>
          <cell r="C2244">
            <v>2929.17</v>
          </cell>
          <cell r="D2244" t="str">
            <v>UN</v>
          </cell>
        </row>
        <row r="2245">
          <cell r="A2245">
            <v>7229000082</v>
          </cell>
          <cell r="B2245" t="str">
            <v>VERTEDOR TRIANGULAR PRFV DE=6150MM</v>
          </cell>
          <cell r="C2245">
            <v>1430.99</v>
          </cell>
          <cell r="D2245" t="str">
            <v>UN</v>
          </cell>
        </row>
        <row r="2246">
          <cell r="A2246">
            <v>7229000083</v>
          </cell>
          <cell r="B2246" t="str">
            <v>VALVULA ESFERA ELETRICA PP DN 4"</v>
          </cell>
          <cell r="C2246">
            <v>19679.33</v>
          </cell>
          <cell r="D2246" t="str">
            <v>UN</v>
          </cell>
        </row>
        <row r="2247">
          <cell r="A2247">
            <v>7229000084</v>
          </cell>
          <cell r="B2247" t="str">
            <v>CJ MB SUB Q=55 M3/H, HM=5,0 MCA,P=3,0 CV</v>
          </cell>
          <cell r="C2247">
            <v>17192.88</v>
          </cell>
          <cell r="D2247" t="str">
            <v>CJ</v>
          </cell>
        </row>
        <row r="2248">
          <cell r="A2248">
            <v>7229000085</v>
          </cell>
          <cell r="B2248" t="str">
            <v>CJ MB CENTR Q=11,0M3/H,HM=145MCA,P=15CV</v>
          </cell>
          <cell r="C2248">
            <v>13439.24</v>
          </cell>
          <cell r="D2248" t="str">
            <v>CJ</v>
          </cell>
        </row>
        <row r="2249">
          <cell r="A2249">
            <v>7229000086</v>
          </cell>
          <cell r="B2249" t="str">
            <v>HIDROMETRO MAGN DN 3/4 1,5M3/H PLAST 45º</v>
          </cell>
          <cell r="C2249">
            <v>83.29</v>
          </cell>
          <cell r="D2249" t="str">
            <v>UN</v>
          </cell>
        </row>
        <row r="2250">
          <cell r="A2250">
            <v>7229000087</v>
          </cell>
          <cell r="B2250" t="str">
            <v>VALV BORB BI ISO FF10 ELET AGUA DN700</v>
          </cell>
          <cell r="C2250">
            <v>62820.64</v>
          </cell>
          <cell r="D2250" t="str">
            <v>UN</v>
          </cell>
        </row>
        <row r="2251">
          <cell r="A2251">
            <v>7229000088</v>
          </cell>
          <cell r="B2251" t="str">
            <v>CJ MB SUB Q=2,96L/S, HM=9,88MCA,P=1,82CV</v>
          </cell>
          <cell r="C2251">
            <v>4971.89</v>
          </cell>
          <cell r="D2251" t="str">
            <v>CJ</v>
          </cell>
        </row>
        <row r="2252">
          <cell r="A2252">
            <v>7229000089</v>
          </cell>
          <cell r="B2252" t="str">
            <v>CJ MB SUB Q=4,29L/S, HM=3,53MCA,P=1,82CV</v>
          </cell>
          <cell r="C2252">
            <v>4971.89</v>
          </cell>
          <cell r="D2252" t="str">
            <v>CJ</v>
          </cell>
        </row>
        <row r="2253">
          <cell r="A2253">
            <v>7229000090</v>
          </cell>
          <cell r="B2253" t="str">
            <v>CJ MB SUB Q=6,93L/S, HM=5,67MCA,P=2,20CV</v>
          </cell>
          <cell r="C2253">
            <v>6309.5</v>
          </cell>
          <cell r="D2253" t="str">
            <v>CJ</v>
          </cell>
        </row>
        <row r="2254">
          <cell r="A2254">
            <v>7229000091</v>
          </cell>
          <cell r="B2254" t="str">
            <v>CJ MB SUB Q=6,99L/S, HM=51,7MCA,P=17,0CV</v>
          </cell>
          <cell r="C2254">
            <v>27646.47</v>
          </cell>
          <cell r="D2254" t="str">
            <v>CJ</v>
          </cell>
        </row>
        <row r="2255">
          <cell r="A2255">
            <v>7229000092</v>
          </cell>
          <cell r="B2255" t="str">
            <v>CJ MB SUB Q=21,1L/S, HM=14,0MCA,P=7,60CV</v>
          </cell>
          <cell r="C2255">
            <v>14511.85</v>
          </cell>
          <cell r="D2255" t="str">
            <v>CJ</v>
          </cell>
        </row>
        <row r="2256">
          <cell r="A2256">
            <v>7229000093</v>
          </cell>
          <cell r="B2256" t="str">
            <v>CJ MB SUB Q=23,05L/S, HM=9,53MCA,P=5,0CV</v>
          </cell>
          <cell r="C2256">
            <v>16556.13</v>
          </cell>
          <cell r="D2256" t="str">
            <v>CJ</v>
          </cell>
        </row>
        <row r="2257">
          <cell r="A2257">
            <v>7229000094</v>
          </cell>
          <cell r="B2257" t="str">
            <v>VALV BORB BI ISO FF10 MAN AGUA DN 250</v>
          </cell>
          <cell r="C2257">
            <v>14561.58</v>
          </cell>
          <cell r="D2257" t="str">
            <v>UN</v>
          </cell>
        </row>
        <row r="2258">
          <cell r="A2258">
            <v>7229000095</v>
          </cell>
          <cell r="B2258" t="str">
            <v>VALV BORB BI ISO FF10 ELET AGUA DN350</v>
          </cell>
          <cell r="C2258">
            <v>35143.62</v>
          </cell>
          <cell r="D2258" t="str">
            <v>UN</v>
          </cell>
        </row>
        <row r="2259">
          <cell r="A2259">
            <v>7229000096</v>
          </cell>
          <cell r="B2259" t="str">
            <v>VALV BORB BI ISO FF10 ELET AGUA DN600</v>
          </cell>
          <cell r="C2259">
            <v>47804.95</v>
          </cell>
          <cell r="D2259" t="str">
            <v>UN</v>
          </cell>
        </row>
        <row r="2260">
          <cell r="A2260">
            <v>7229000097</v>
          </cell>
          <cell r="B2260" t="str">
            <v>VALV BORB BI ISO FF10 ELET AGUA DN800</v>
          </cell>
          <cell r="C2260">
            <v>73809.78</v>
          </cell>
          <cell r="D2260" t="str">
            <v>UN</v>
          </cell>
        </row>
        <row r="2261">
          <cell r="A2261">
            <v>7229000098</v>
          </cell>
          <cell r="B2261" t="str">
            <v>VALV BORB BI ISO FF10 ELET AGUA DN900</v>
          </cell>
          <cell r="C2261">
            <v>85734.87</v>
          </cell>
          <cell r="D2261" t="str">
            <v>UN</v>
          </cell>
        </row>
        <row r="2262">
          <cell r="A2262">
            <v>7229000099</v>
          </cell>
          <cell r="B2262" t="str">
            <v>JUNTA TIPO DRESSER DN 700MM</v>
          </cell>
          <cell r="C2262">
            <v>6200.98</v>
          </cell>
          <cell r="D2262" t="str">
            <v>UN</v>
          </cell>
        </row>
        <row r="2263">
          <cell r="A2263">
            <v>7229000100</v>
          </cell>
          <cell r="B2263" t="str">
            <v>JUNTA TIPO DRESSER DN 600MM</v>
          </cell>
          <cell r="C2263">
            <v>5511.98</v>
          </cell>
          <cell r="D2263" t="str">
            <v>UN</v>
          </cell>
        </row>
        <row r="2264">
          <cell r="A2264">
            <v>7229000101</v>
          </cell>
          <cell r="B2264" t="str">
            <v>MANIFOLD DE DIST. DE AR,AÇO INOX - ETA V</v>
          </cell>
          <cell r="C2264">
            <v>4452.61</v>
          </cell>
          <cell r="D2264" t="str">
            <v>UN</v>
          </cell>
        </row>
        <row r="2265">
          <cell r="A2265">
            <v>7229000102</v>
          </cell>
          <cell r="B2265" t="str">
            <v>TUBO ACO GALV CL-M ROSC NBR5580 DN 1.1/2</v>
          </cell>
          <cell r="C2265">
            <v>32.22</v>
          </cell>
          <cell r="D2265" t="str">
            <v>M</v>
          </cell>
        </row>
        <row r="2266">
          <cell r="A2266">
            <v>7229000103</v>
          </cell>
          <cell r="B2266" t="str">
            <v>CURVA 45 FEMEA GALV ROSC INT DN 1.1/2"</v>
          </cell>
          <cell r="C2266">
            <v>27.37</v>
          </cell>
          <cell r="D2266" t="str">
            <v>UN</v>
          </cell>
        </row>
        <row r="2267">
          <cell r="A2267">
            <v>7229000104</v>
          </cell>
          <cell r="B2267" t="str">
            <v>CURVA 90 FEMEA GALV ROSC INT DN 1.1/2"</v>
          </cell>
          <cell r="C2267">
            <v>30.95</v>
          </cell>
          <cell r="D2267" t="str">
            <v>UN</v>
          </cell>
        </row>
        <row r="2268">
          <cell r="A2268">
            <v>7229000105</v>
          </cell>
          <cell r="B2268" t="str">
            <v>CJ MB SUB Q=22,87L/S, HM=10,9MCA,P=5,0CV</v>
          </cell>
          <cell r="C2268">
            <v>16556.13</v>
          </cell>
          <cell r="D2268" t="str">
            <v>CJ</v>
          </cell>
        </row>
        <row r="2269">
          <cell r="A2269">
            <v>7229000106</v>
          </cell>
          <cell r="B2269" t="str">
            <v>HIDROMETRO MAGNETICO DN3/4X115MM 1,5M3/H</v>
          </cell>
          <cell r="C2269">
            <v>83.29</v>
          </cell>
          <cell r="D2269" t="str">
            <v>CJ</v>
          </cell>
        </row>
        <row r="2270">
          <cell r="A2270">
            <v>7229000107</v>
          </cell>
          <cell r="B2270" t="str">
            <v>BOMBA DE LODO ADENSADO - ETA V</v>
          </cell>
          <cell r="C2270">
            <v>13376.14</v>
          </cell>
          <cell r="D2270" t="str">
            <v>UN</v>
          </cell>
        </row>
        <row r="2271">
          <cell r="A2271">
            <v>7229000108</v>
          </cell>
          <cell r="B2271" t="str">
            <v>CJ MOTOBOMBA SUB EEEB 1 P=4,16 CV</v>
          </cell>
          <cell r="C2271">
            <v>23237.9</v>
          </cell>
          <cell r="D2271" t="str">
            <v>CJ</v>
          </cell>
        </row>
        <row r="2272">
          <cell r="A2272">
            <v>7229000109</v>
          </cell>
          <cell r="B2272" t="str">
            <v>CJ MOTOBOMBA SUB EEEB 3 P=1,4CV</v>
          </cell>
          <cell r="C2272">
            <v>8545.59</v>
          </cell>
          <cell r="D2272" t="str">
            <v>CJ</v>
          </cell>
        </row>
        <row r="2273">
          <cell r="A2273">
            <v>7229000110</v>
          </cell>
          <cell r="B2273" t="str">
            <v>MEDIDOR VAZAO ELETROM TIPO INSERCAO</v>
          </cell>
          <cell r="C2273">
            <v>32143.75</v>
          </cell>
          <cell r="D2273" t="str">
            <v>UN</v>
          </cell>
        </row>
        <row r="2274">
          <cell r="A2274">
            <v>7229000111</v>
          </cell>
          <cell r="B2274" t="str">
            <v>REGISTRO DERIVACAO TAP DIAM 1" BRONZE</v>
          </cell>
          <cell r="C2274">
            <v>305.95</v>
          </cell>
          <cell r="D2274" t="str">
            <v>UN</v>
          </cell>
        </row>
        <row r="2275">
          <cell r="A2275">
            <v>7229000112</v>
          </cell>
          <cell r="B2275" t="str">
            <v>CJ MB Q=540L/S, HM=37MCA, P=350,0CV</v>
          </cell>
          <cell r="C2275">
            <v>1101247.51</v>
          </cell>
          <cell r="D2275" t="str">
            <v>CJ</v>
          </cell>
        </row>
        <row r="2276">
          <cell r="A2276">
            <v>7229000113</v>
          </cell>
          <cell r="B2276" t="str">
            <v>TRANSM NIVEL ULTRASOM 6m 4-20mA HART</v>
          </cell>
          <cell r="C2276">
            <v>5299.98</v>
          </cell>
          <cell r="D2276" t="str">
            <v>UN</v>
          </cell>
        </row>
        <row r="2277">
          <cell r="A2277">
            <v>7229000114</v>
          </cell>
          <cell r="B2277" t="str">
            <v>ADAPT PVC BR JE NBR5647 DN 50DE 60MM</v>
          </cell>
          <cell r="C2277">
            <v>13.58</v>
          </cell>
          <cell r="D2277" t="str">
            <v>UN</v>
          </cell>
        </row>
        <row r="2278">
          <cell r="A2278">
            <v>7229000115</v>
          </cell>
          <cell r="B2278" t="str">
            <v>CJ Q=2,09L/S, HM=13,0MCA,P=0,75CV</v>
          </cell>
          <cell r="C2278">
            <v>4969.36</v>
          </cell>
          <cell r="D2278" t="str">
            <v>CJ</v>
          </cell>
        </row>
        <row r="2279">
          <cell r="A2279">
            <v>7229000116</v>
          </cell>
          <cell r="B2279" t="str">
            <v>CJ MOTOBOMBA SUB EEEB 2 P=4,18 CV</v>
          </cell>
          <cell r="C2279">
            <v>23237.9</v>
          </cell>
          <cell r="D2279" t="str">
            <v>CJ</v>
          </cell>
        </row>
        <row r="2280">
          <cell r="A2280">
            <v>7229000117</v>
          </cell>
          <cell r="B2280" t="str">
            <v>CJ MOTOBOMBA SUB EEEB 3 P=5CV</v>
          </cell>
          <cell r="C2280">
            <v>19878.37</v>
          </cell>
          <cell r="D2280" t="str">
            <v>CJ</v>
          </cell>
        </row>
        <row r="2281">
          <cell r="A2281">
            <v>7229000118</v>
          </cell>
          <cell r="B2281" t="str">
            <v>COMPORTA CIRC FOFO DUPLO SENTIDO DN 250</v>
          </cell>
          <cell r="C2281">
            <v>5193.05</v>
          </cell>
          <cell r="D2281" t="str">
            <v>UN</v>
          </cell>
        </row>
        <row r="2282">
          <cell r="A2282">
            <v>7229000119</v>
          </cell>
          <cell r="B2282" t="str">
            <v>CJ MOTOBOMBA SUB EEEB BACIA E - S J CALC</v>
          </cell>
          <cell r="C2282">
            <v>9781.97</v>
          </cell>
          <cell r="D2282" t="str">
            <v>CJ</v>
          </cell>
        </row>
        <row r="2283">
          <cell r="A2283">
            <v>7229000120</v>
          </cell>
          <cell r="B2283" t="str">
            <v>CJ MOTOBOMBA SUB EEEB BACIA F - S J CALC</v>
          </cell>
          <cell r="C2283">
            <v>12985.54</v>
          </cell>
          <cell r="D2283" t="str">
            <v>CJ</v>
          </cell>
        </row>
        <row r="2284">
          <cell r="A2284">
            <v>7229000121</v>
          </cell>
          <cell r="B2284" t="str">
            <v>VALV BORB BI ISO FF16 ELET AGUA DN300</v>
          </cell>
          <cell r="C2284">
            <v>23789.34</v>
          </cell>
          <cell r="D2284" t="str">
            <v>UN</v>
          </cell>
        </row>
        <row r="2285">
          <cell r="A2285">
            <v>7229000122</v>
          </cell>
          <cell r="B2285" t="str">
            <v>JUNTA ULTRAQUICK EM FOFO PN-10 DN 200</v>
          </cell>
          <cell r="C2285">
            <v>855.54</v>
          </cell>
          <cell r="D2285" t="str">
            <v>UN</v>
          </cell>
        </row>
        <row r="2286">
          <cell r="A2286">
            <v>7229000123</v>
          </cell>
          <cell r="B2286" t="str">
            <v>CJ MB CENTR Q=20,83L/S,HM=33MCA,P=15CV</v>
          </cell>
          <cell r="C2286">
            <v>13439.24</v>
          </cell>
          <cell r="D2286" t="str">
            <v>CJ</v>
          </cell>
        </row>
        <row r="2287">
          <cell r="A2287">
            <v>7229000124</v>
          </cell>
          <cell r="B2287" t="str">
            <v>JUNTA ULTRAQUICK EM FOFO PN-10 DN 150</v>
          </cell>
          <cell r="C2287">
            <v>526.49</v>
          </cell>
          <cell r="D2287" t="str">
            <v>UN</v>
          </cell>
        </row>
        <row r="2288">
          <cell r="A2288">
            <v>7229000125</v>
          </cell>
          <cell r="B2288" t="str">
            <v>VALV RET PE FOFO CRIVO 10 DN 200MM</v>
          </cell>
          <cell r="C2288">
            <v>1867.51</v>
          </cell>
          <cell r="D2288" t="str">
            <v>UN</v>
          </cell>
        </row>
        <row r="2289">
          <cell r="A2289">
            <v>7229000126</v>
          </cell>
          <cell r="B2289" t="str">
            <v>VALV BORB BI ISO FF16 MAN AGUA DN 200</v>
          </cell>
          <cell r="C2289">
            <v>6502.57</v>
          </cell>
          <cell r="D2289" t="str">
            <v>UN</v>
          </cell>
        </row>
        <row r="2290">
          <cell r="A2290">
            <v>7229000127</v>
          </cell>
          <cell r="B2290" t="str">
            <v>VALV RET PE FOFO CRIVO 10 DN 250MM</v>
          </cell>
          <cell r="C2290">
            <v>2407.02</v>
          </cell>
          <cell r="D2290" t="str">
            <v>UN</v>
          </cell>
        </row>
        <row r="2291">
          <cell r="A2291">
            <v>7229000128</v>
          </cell>
          <cell r="B2291" t="str">
            <v>VALV VENT TRIP FOFO AGUA ISO F16 DN50MM</v>
          </cell>
          <cell r="C2291">
            <v>3235.2</v>
          </cell>
          <cell r="D2291" t="str">
            <v>UN</v>
          </cell>
        </row>
        <row r="2292">
          <cell r="A2292">
            <v>7230100010</v>
          </cell>
          <cell r="B2292" t="str">
            <v>LASTRO DE BRITA "0" PARA BIOFILTRO</v>
          </cell>
          <cell r="C2292">
            <v>129.16</v>
          </cell>
          <cell r="D2292" t="str">
            <v>M3</v>
          </cell>
        </row>
        <row r="2293">
          <cell r="A2293">
            <v>7230100020</v>
          </cell>
          <cell r="B2293" t="str">
            <v>LASTRO DE BRITA "1" PARA BIOFILTRO</v>
          </cell>
          <cell r="C2293">
            <v>107.71</v>
          </cell>
          <cell r="D2293" t="str">
            <v>M3</v>
          </cell>
        </row>
        <row r="2294">
          <cell r="A2294">
            <v>7230100030</v>
          </cell>
          <cell r="B2294" t="str">
            <v>LASTRO DE BRITA "2" PARA BIOFILTRO</v>
          </cell>
          <cell r="C2294">
            <v>107.71</v>
          </cell>
          <cell r="D2294" t="str">
            <v>M3</v>
          </cell>
        </row>
        <row r="2295">
          <cell r="A2295">
            <v>7230100040</v>
          </cell>
          <cell r="B2295" t="str">
            <v>TURFA/CAVACO/CARVAO/AREIA P/ BIOFILTRO</v>
          </cell>
          <cell r="C2295">
            <v>302.35</v>
          </cell>
          <cell r="D2295" t="str">
            <v>M3</v>
          </cell>
        </row>
        <row r="2296">
          <cell r="A2296">
            <v>7230100050</v>
          </cell>
          <cell r="B2296" t="str">
            <v>TELA TIPO MOSQUITEIRO PARA BIOFILTRO</v>
          </cell>
          <cell r="C2296">
            <v>16.61</v>
          </cell>
          <cell r="D2296" t="str">
            <v>M2</v>
          </cell>
        </row>
        <row r="2297">
          <cell r="A2297">
            <v>7230100060</v>
          </cell>
          <cell r="B2297" t="str">
            <v>AREIA GROSSA 2,0A 3,0mm</v>
          </cell>
          <cell r="C2297">
            <v>97.34</v>
          </cell>
          <cell r="D2297" t="str">
            <v>M3</v>
          </cell>
        </row>
        <row r="2298">
          <cell r="A2298">
            <v>7230100070</v>
          </cell>
          <cell r="B2298" t="str">
            <v>ENROCAMENTO COM PEDRA DE MAO ARGAMASSADA</v>
          </cell>
          <cell r="C2298">
            <v>382.71</v>
          </cell>
          <cell r="D2298" t="str">
            <v>M3</v>
          </cell>
        </row>
        <row r="2299">
          <cell r="A2299">
            <v>7230100080</v>
          </cell>
          <cell r="B2299" t="str">
            <v>CAIXA DE PASSAGEM 60X60X100</v>
          </cell>
          <cell r="C2299">
            <v>615.19</v>
          </cell>
          <cell r="D2299" t="str">
            <v>UN</v>
          </cell>
        </row>
        <row r="2300">
          <cell r="A2300">
            <v>7230100090</v>
          </cell>
          <cell r="B2300" t="str">
            <v>DEFENSA METALICA</v>
          </cell>
          <cell r="C2300">
            <v>577.35</v>
          </cell>
          <cell r="D2300" t="str">
            <v>M</v>
          </cell>
        </row>
        <row r="2301">
          <cell r="A2301">
            <v>7230100100</v>
          </cell>
          <cell r="B2301" t="str">
            <v>CARVAO ANTRACITO TE=1,1A1,3MM CU=1,5MM</v>
          </cell>
          <cell r="C2301">
            <v>3447.74</v>
          </cell>
          <cell r="D2301" t="str">
            <v>M3</v>
          </cell>
        </row>
        <row r="2302">
          <cell r="A2302">
            <v>7230100110</v>
          </cell>
          <cell r="B2302" t="str">
            <v>SEIXO ROLADO PARA FILTRO 50MMX25MM</v>
          </cell>
          <cell r="C2302">
            <v>1005.49</v>
          </cell>
          <cell r="D2302" t="str">
            <v>M3</v>
          </cell>
        </row>
        <row r="2303">
          <cell r="A2303">
            <v>7230100120</v>
          </cell>
          <cell r="B2303" t="str">
            <v>SEIXO ROLADO PARA FILTRO 19MMX12,7MM</v>
          </cell>
          <cell r="C2303">
            <v>986.84</v>
          </cell>
          <cell r="D2303" t="str">
            <v>M3</v>
          </cell>
        </row>
        <row r="2304">
          <cell r="A2304">
            <v>7230100130</v>
          </cell>
          <cell r="B2304" t="str">
            <v>SEIXO ROLADO PARA FILTRO 12,7MMX6,3MM</v>
          </cell>
          <cell r="C2304">
            <v>986.84</v>
          </cell>
          <cell r="D2304" t="str">
            <v>M3</v>
          </cell>
        </row>
        <row r="2305">
          <cell r="A2305">
            <v>7230100140</v>
          </cell>
          <cell r="B2305" t="str">
            <v>SEIXO ROLADO PARA FILTRO 6,3MMX3,2MM</v>
          </cell>
          <cell r="C2305">
            <v>986.84</v>
          </cell>
          <cell r="D2305" t="str">
            <v>M3</v>
          </cell>
        </row>
        <row r="2306">
          <cell r="A2306">
            <v>7230100150</v>
          </cell>
          <cell r="B2306" t="str">
            <v>SEIXO ROLADO PARA FILTRO 3,2MMX2,0MM</v>
          </cell>
          <cell r="C2306">
            <v>986.84</v>
          </cell>
          <cell r="D2306" t="str">
            <v>M3</v>
          </cell>
        </row>
        <row r="2307">
          <cell r="A2307">
            <v>7230100160</v>
          </cell>
          <cell r="B2307" t="str">
            <v>AREIA PARA FILTRO TE=0,50MM CU=1,5MM</v>
          </cell>
          <cell r="C2307">
            <v>1202.34</v>
          </cell>
          <cell r="D2307" t="str">
            <v>M3</v>
          </cell>
        </row>
        <row r="2308">
          <cell r="A2308">
            <v>7230100170</v>
          </cell>
          <cell r="B2308" t="str">
            <v>TELA ACO SOLD Q138 - 2,20KG/M2</v>
          </cell>
          <cell r="C2308">
            <v>21.05</v>
          </cell>
          <cell r="D2308" t="str">
            <v>M2</v>
          </cell>
        </row>
        <row r="2309">
          <cell r="A2309">
            <v>7230100180</v>
          </cell>
          <cell r="B2309" t="str">
            <v>TELA ACO SOLD Q-75 - 1,21KG/M2</v>
          </cell>
          <cell r="C2309">
            <v>15.79</v>
          </cell>
          <cell r="D2309" t="str">
            <v>M2</v>
          </cell>
        </row>
        <row r="2310">
          <cell r="A2310">
            <v>7234000010</v>
          </cell>
          <cell r="B2310" t="str">
            <v>FORN PVC ROSCAVEL DN 1/2"</v>
          </cell>
          <cell r="C2310">
            <v>6.73</v>
          </cell>
          <cell r="D2310" t="str">
            <v>M</v>
          </cell>
        </row>
        <row r="2311">
          <cell r="A2311">
            <v>7234000020</v>
          </cell>
          <cell r="B2311" t="str">
            <v>FORN PVC ROSCAVEL  DN 3/4"</v>
          </cell>
          <cell r="C2311">
            <v>9.1</v>
          </cell>
          <cell r="D2311" t="str">
            <v>M</v>
          </cell>
        </row>
        <row r="2312">
          <cell r="A2312">
            <v>7234000030</v>
          </cell>
          <cell r="B2312" t="str">
            <v>FORN TUBO PVC ROSCAVEL DN 1"</v>
          </cell>
          <cell r="C2312">
            <v>17.79</v>
          </cell>
          <cell r="D2312" t="str">
            <v>M</v>
          </cell>
        </row>
        <row r="2313">
          <cell r="A2313">
            <v>7234000040</v>
          </cell>
          <cell r="B2313" t="str">
            <v>FORN TUBO PVC ROSCAVEL DN 1 1/4"</v>
          </cell>
          <cell r="C2313">
            <v>23.67</v>
          </cell>
          <cell r="D2313" t="str">
            <v>M</v>
          </cell>
        </row>
        <row r="2314">
          <cell r="A2314">
            <v>7234000050</v>
          </cell>
          <cell r="B2314" t="str">
            <v>FORN TUBO PVC ROSCAVEL DN 1 1/2"</v>
          </cell>
          <cell r="C2314">
            <v>29.45</v>
          </cell>
          <cell r="D2314" t="str">
            <v>M</v>
          </cell>
        </row>
        <row r="2315">
          <cell r="A2315">
            <v>7234000060</v>
          </cell>
          <cell r="B2315" t="str">
            <v>FORN TUBO PVC ROSCAVEL DN 2"</v>
          </cell>
          <cell r="C2315">
            <v>42.13</v>
          </cell>
          <cell r="D2315" t="str">
            <v>M</v>
          </cell>
        </row>
        <row r="2316">
          <cell r="A2316">
            <v>7234000070</v>
          </cell>
          <cell r="B2316" t="str">
            <v>FORN TUBO PVC ROSCAVEL DN 2 1/2"</v>
          </cell>
          <cell r="C2316">
            <v>70.07</v>
          </cell>
          <cell r="D2316" t="str">
            <v>M</v>
          </cell>
        </row>
        <row r="2317">
          <cell r="A2317">
            <v>7234000080</v>
          </cell>
          <cell r="B2317" t="str">
            <v>FORN TUBO PVC ROSCAVEL DN 3"</v>
          </cell>
          <cell r="C2317">
            <v>90.82</v>
          </cell>
          <cell r="D2317" t="str">
            <v>M</v>
          </cell>
        </row>
        <row r="2318">
          <cell r="A2318">
            <v>7234000090</v>
          </cell>
          <cell r="B2318" t="str">
            <v>FORN TUBO PVC ROSCAVEL DN 4"</v>
          </cell>
          <cell r="C2318">
            <v>107.25</v>
          </cell>
          <cell r="D2318" t="str">
            <v>M</v>
          </cell>
        </row>
        <row r="2319">
          <cell r="A2319">
            <v>7234000100</v>
          </cell>
          <cell r="B2319" t="str">
            <v>FORN TUBO PVC ROSCAVEL DN 6"</v>
          </cell>
          <cell r="C2319">
            <v>176.68</v>
          </cell>
          <cell r="D2319" t="str">
            <v>M</v>
          </cell>
        </row>
        <row r="2320">
          <cell r="A2320">
            <v>7234000110</v>
          </cell>
          <cell r="B2320" t="str">
            <v>FORN TUBO PVC BRANCO ESGOTO PB DN 40</v>
          </cell>
          <cell r="C2320">
            <v>4.91</v>
          </cell>
          <cell r="D2320" t="str">
            <v>M</v>
          </cell>
        </row>
        <row r="2321">
          <cell r="A2321">
            <v>7234000120</v>
          </cell>
          <cell r="B2321" t="str">
            <v>FORN TUBO PVC BRANCO ESGOTO PB DN 50</v>
          </cell>
          <cell r="C2321">
            <v>8.44</v>
          </cell>
          <cell r="D2321" t="str">
            <v>M</v>
          </cell>
        </row>
        <row r="2322">
          <cell r="A2322">
            <v>7234000130</v>
          </cell>
          <cell r="B2322" t="str">
            <v>FORN TUBO PVC BRANCO ESGOTO PB DN 75</v>
          </cell>
          <cell r="C2322">
            <v>11.42</v>
          </cell>
          <cell r="D2322" t="str">
            <v>M</v>
          </cell>
        </row>
        <row r="2323">
          <cell r="A2323">
            <v>7234000140</v>
          </cell>
          <cell r="B2323" t="str">
            <v>FORN TUBO PVC BRANCO ESGOTO PB DN 100</v>
          </cell>
          <cell r="C2323">
            <v>12.97</v>
          </cell>
          <cell r="D2323" t="str">
            <v>M</v>
          </cell>
        </row>
        <row r="2324">
          <cell r="A2324">
            <v>7234000150</v>
          </cell>
          <cell r="B2324" t="str">
            <v>FORN TUBO PVC BRANCO ESGOTO PB DN 150</v>
          </cell>
          <cell r="C2324">
            <v>30.77</v>
          </cell>
          <cell r="D2324" t="str">
            <v>M</v>
          </cell>
        </row>
        <row r="2325">
          <cell r="A2325">
            <v>7234000160</v>
          </cell>
          <cell r="B2325" t="str">
            <v>FORN ADAPT PVC CX DAGUA RF DN 1/2"</v>
          </cell>
          <cell r="C2325">
            <v>10.23</v>
          </cell>
          <cell r="D2325" t="str">
            <v>UN</v>
          </cell>
        </row>
        <row r="2326">
          <cell r="A2326">
            <v>7234000170</v>
          </cell>
          <cell r="B2326" t="str">
            <v>FORN ADAPT PVC CX DAGUA RF DN 3/4"</v>
          </cell>
          <cell r="C2326">
            <v>12.95</v>
          </cell>
          <cell r="D2326" t="str">
            <v>UN</v>
          </cell>
        </row>
        <row r="2327">
          <cell r="A2327">
            <v>7234000180</v>
          </cell>
          <cell r="B2327" t="str">
            <v>FORN ADAPT PVC CX DAGUA FLAN 50X1.1/2</v>
          </cell>
          <cell r="C2327">
            <v>35.81</v>
          </cell>
          <cell r="D2327" t="str">
            <v>UN</v>
          </cell>
        </row>
        <row r="2328">
          <cell r="A2328">
            <v>7234000190</v>
          </cell>
          <cell r="B2328" t="str">
            <v>FORN ADAPT PVC CX DAGUA FLAN 60X2"</v>
          </cell>
          <cell r="C2328">
            <v>43.54</v>
          </cell>
          <cell r="D2328" t="str">
            <v>UN</v>
          </cell>
        </row>
        <row r="2329">
          <cell r="A2329">
            <v>7234000200</v>
          </cell>
          <cell r="B2329" t="str">
            <v>FORN REGISTRO PRESSAO PVC VOLANTE 1/2"</v>
          </cell>
          <cell r="C2329">
            <v>5.92</v>
          </cell>
          <cell r="D2329" t="str">
            <v>UN</v>
          </cell>
        </row>
        <row r="2330">
          <cell r="A2330">
            <v>7234000210</v>
          </cell>
          <cell r="B2330" t="str">
            <v>FORN REGISTRO PRESSAO PVC VOLANTE 3/4"</v>
          </cell>
          <cell r="C2330">
            <v>16.9</v>
          </cell>
          <cell r="D2330" t="str">
            <v>UN</v>
          </cell>
        </row>
        <row r="2331">
          <cell r="A2331">
            <v>7234000220</v>
          </cell>
          <cell r="B2331" t="str">
            <v>FORN TAMPAO FOFO ESGOTO DN 600MM</v>
          </cell>
          <cell r="C2331">
            <v>519.13</v>
          </cell>
          <cell r="D2331" t="str">
            <v>UN</v>
          </cell>
        </row>
        <row r="2332">
          <cell r="A2332">
            <v>7234000230</v>
          </cell>
          <cell r="B2332" t="str">
            <v>FORN AREIA GROSSA</v>
          </cell>
          <cell r="C2332">
            <v>63.94</v>
          </cell>
          <cell r="D2332" t="str">
            <v>M3</v>
          </cell>
        </row>
        <row r="2333">
          <cell r="A2333">
            <v>7234000240</v>
          </cell>
          <cell r="B2333" t="str">
            <v>FORN AREIA MEDIA</v>
          </cell>
          <cell r="C2333">
            <v>63.94</v>
          </cell>
          <cell r="D2333" t="str">
            <v>M3</v>
          </cell>
        </row>
        <row r="2334">
          <cell r="A2334">
            <v>7234000250</v>
          </cell>
          <cell r="B2334" t="str">
            <v>FORN AREIA PARA ATERRO</v>
          </cell>
          <cell r="C2334">
            <v>50.79</v>
          </cell>
          <cell r="D2334" t="str">
            <v>M3</v>
          </cell>
        </row>
        <row r="2335">
          <cell r="A2335">
            <v>7234000260</v>
          </cell>
          <cell r="B2335" t="str">
            <v>FORN ARGILA PARA ATERRO</v>
          </cell>
          <cell r="C2335">
            <v>11.48</v>
          </cell>
          <cell r="D2335" t="str">
            <v>M3</v>
          </cell>
        </row>
        <row r="2336">
          <cell r="A2336">
            <v>7234000270</v>
          </cell>
          <cell r="B2336" t="str">
            <v>FORN BRITA 0</v>
          </cell>
          <cell r="C2336">
            <v>94.25</v>
          </cell>
          <cell r="D2336" t="str">
            <v>M3</v>
          </cell>
        </row>
        <row r="2337">
          <cell r="A2337">
            <v>7234000280</v>
          </cell>
          <cell r="B2337" t="str">
            <v>FORN BRITA 1</v>
          </cell>
          <cell r="C2337">
            <v>73.82</v>
          </cell>
          <cell r="D2337" t="str">
            <v>M3</v>
          </cell>
        </row>
        <row r="2338">
          <cell r="A2338">
            <v>7234000290</v>
          </cell>
          <cell r="B2338" t="str">
            <v>FORN BRITA 2</v>
          </cell>
          <cell r="C2338">
            <v>73.82</v>
          </cell>
          <cell r="D2338" t="str">
            <v>M3</v>
          </cell>
        </row>
        <row r="2339">
          <cell r="A2339">
            <v>7234000300</v>
          </cell>
          <cell r="B2339" t="str">
            <v>FORN PEDRA DE MAO</v>
          </cell>
          <cell r="C2339">
            <v>81.64</v>
          </cell>
          <cell r="D2339" t="str">
            <v>M3</v>
          </cell>
        </row>
        <row r="2340">
          <cell r="A2340">
            <v>7234000310</v>
          </cell>
          <cell r="B2340" t="str">
            <v>FORN PO DE PEDRA</v>
          </cell>
          <cell r="C2340">
            <v>66.1</v>
          </cell>
          <cell r="D2340" t="str">
            <v>M3</v>
          </cell>
        </row>
        <row r="2341">
          <cell r="A2341">
            <v>7234000320</v>
          </cell>
          <cell r="B2341" t="str">
            <v>FORN BICA CORRIDA</v>
          </cell>
          <cell r="C2341">
            <v>79.87</v>
          </cell>
          <cell r="D2341" t="str">
            <v>M3</v>
          </cell>
        </row>
        <row r="2342">
          <cell r="A2342">
            <v>7234000330</v>
          </cell>
          <cell r="B2342" t="str">
            <v>FORN CAL HIDRADATA (PARA ARGAMASSA)</v>
          </cell>
          <cell r="C2342">
            <v>0.76</v>
          </cell>
          <cell r="D2342" t="str">
            <v>KG</v>
          </cell>
        </row>
        <row r="2343">
          <cell r="A2343">
            <v>7234000340</v>
          </cell>
          <cell r="B2343" t="str">
            <v>FORN CIMENTO PORTLAND CPII-32</v>
          </cell>
          <cell r="C2343">
            <v>0.47</v>
          </cell>
          <cell r="D2343" t="str">
            <v>KG</v>
          </cell>
        </row>
        <row r="2344">
          <cell r="A2344">
            <v>7234000350</v>
          </cell>
          <cell r="B2344" t="str">
            <v>FORN REJUNTE FLEXIVEL</v>
          </cell>
          <cell r="C2344">
            <v>4.82</v>
          </cell>
          <cell r="D2344" t="str">
            <v>KG</v>
          </cell>
        </row>
        <row r="2345">
          <cell r="A2345">
            <v>7234000360</v>
          </cell>
          <cell r="B2345" t="str">
            <v>FORN ARGAMASSA PRE-FABRICADA ACI</v>
          </cell>
          <cell r="C2345">
            <v>0.74</v>
          </cell>
          <cell r="D2345" t="str">
            <v>KG</v>
          </cell>
        </row>
        <row r="2346">
          <cell r="A2346">
            <v>7234000370</v>
          </cell>
          <cell r="B2346" t="str">
            <v>FORN ARGAMASSA PRE-FABRICADA ACII</v>
          </cell>
          <cell r="C2346">
            <v>1.5</v>
          </cell>
          <cell r="D2346" t="str">
            <v>KG</v>
          </cell>
        </row>
        <row r="2347">
          <cell r="A2347">
            <v>7234000380</v>
          </cell>
          <cell r="B2347" t="str">
            <v>FORN ARGAMASSA PRE-FABRICADA ACIII</v>
          </cell>
          <cell r="C2347">
            <v>2.28</v>
          </cell>
          <cell r="D2347" t="str">
            <v>KG</v>
          </cell>
        </row>
        <row r="2348">
          <cell r="A2348">
            <v>7234000390</v>
          </cell>
          <cell r="B2348" t="str">
            <v>FORN DESMOLDANTE</v>
          </cell>
          <cell r="C2348">
            <v>82.68</v>
          </cell>
          <cell r="D2348" t="str">
            <v>L</v>
          </cell>
        </row>
        <row r="2349">
          <cell r="A2349">
            <v>7234000400</v>
          </cell>
          <cell r="B2349" t="str">
            <v>FORN LAJOTA 10X20X20CM</v>
          </cell>
          <cell r="C2349">
            <v>0.69</v>
          </cell>
          <cell r="D2349" t="str">
            <v>UN</v>
          </cell>
        </row>
        <row r="2350">
          <cell r="A2350">
            <v>7234000410</v>
          </cell>
          <cell r="B2350" t="str">
            <v>FORN BLOCO DE CONCRETO 9X19X39CM</v>
          </cell>
          <cell r="C2350">
            <v>1.87</v>
          </cell>
          <cell r="D2350" t="str">
            <v>UN</v>
          </cell>
        </row>
        <row r="2351">
          <cell r="A2351">
            <v>7234000420</v>
          </cell>
          <cell r="B2351" t="str">
            <v>FORN BLOCO DE CONCRETO 14X19X39CM</v>
          </cell>
          <cell r="C2351">
            <v>2.2</v>
          </cell>
          <cell r="D2351" t="str">
            <v>UN</v>
          </cell>
        </row>
        <row r="2352">
          <cell r="A2352">
            <v>7234000430</v>
          </cell>
          <cell r="B2352" t="str">
            <v>FORN BLOCO DE CONCRETO 19X19X39CM</v>
          </cell>
          <cell r="C2352">
            <v>2.83</v>
          </cell>
          <cell r="D2352" t="str">
            <v>UN</v>
          </cell>
        </row>
        <row r="2353">
          <cell r="A2353">
            <v>7234000440</v>
          </cell>
          <cell r="B2353" t="str">
            <v>FORN BLOCO CONCRETO 9X19X39CM ESTRUT</v>
          </cell>
          <cell r="C2353">
            <v>1.8</v>
          </cell>
          <cell r="D2353" t="str">
            <v>UN</v>
          </cell>
        </row>
        <row r="2354">
          <cell r="A2354">
            <v>7234000450</v>
          </cell>
          <cell r="B2354" t="str">
            <v>FORN BLOCO CONCRETO 14X19X39CM ESTRUT</v>
          </cell>
          <cell r="C2354">
            <v>3.15</v>
          </cell>
          <cell r="D2354" t="str">
            <v>UN</v>
          </cell>
        </row>
        <row r="2355">
          <cell r="A2355">
            <v>7234000460</v>
          </cell>
          <cell r="B2355" t="str">
            <v>FORN BLOCO CONCRETO 19X19X39CM ESTRUT</v>
          </cell>
          <cell r="C2355">
            <v>4.66</v>
          </cell>
          <cell r="D2355" t="str">
            <v>UN</v>
          </cell>
        </row>
        <row r="2356">
          <cell r="A2356">
            <v>7234000470</v>
          </cell>
          <cell r="B2356" t="str">
            <v>FORN BLOCO DE CONC TIPO "U" 15X20X40</v>
          </cell>
          <cell r="C2356">
            <v>4.16</v>
          </cell>
          <cell r="D2356" t="str">
            <v>UN</v>
          </cell>
        </row>
        <row r="2357">
          <cell r="A2357">
            <v>7234000480</v>
          </cell>
          <cell r="B2357" t="str">
            <v>FORN BLOCO DE CONCRETO "U" 20X20X40CM</v>
          </cell>
          <cell r="C2357">
            <v>3.42</v>
          </cell>
          <cell r="D2357" t="str">
            <v>UN</v>
          </cell>
        </row>
        <row r="2358">
          <cell r="A2358">
            <v>7234000490</v>
          </cell>
          <cell r="B2358" t="str">
            <v>FORN BLOCO CONCRETO CELUL 60X30X10CM</v>
          </cell>
          <cell r="C2358">
            <v>60.81</v>
          </cell>
          <cell r="D2358" t="str">
            <v>M2</v>
          </cell>
        </row>
        <row r="2359">
          <cell r="A2359">
            <v>7234000500</v>
          </cell>
          <cell r="B2359" t="str">
            <v>FORN MOURAO DE CONCRETO</v>
          </cell>
          <cell r="C2359">
            <v>50.03</v>
          </cell>
          <cell r="D2359" t="str">
            <v>UN</v>
          </cell>
        </row>
        <row r="2360">
          <cell r="A2360">
            <v>7234000510</v>
          </cell>
          <cell r="B2360" t="str">
            <v>FORN LAJE PRE-MOLDADA  PISO 300KG/M2</v>
          </cell>
          <cell r="C2360">
            <v>42.19</v>
          </cell>
          <cell r="D2360" t="str">
            <v>M2</v>
          </cell>
        </row>
        <row r="2361">
          <cell r="A2361">
            <v>7234000520</v>
          </cell>
          <cell r="B2361" t="str">
            <v>FORN BLOCO SEXT CONC PAVIM. E=6CM</v>
          </cell>
          <cell r="C2361">
            <v>42.19</v>
          </cell>
          <cell r="D2361" t="str">
            <v>M2</v>
          </cell>
        </row>
        <row r="2362">
          <cell r="A2362">
            <v>7234000530</v>
          </cell>
          <cell r="B2362" t="str">
            <v>FORN BLOCO SEXT CONCRETO PAV E=8CM</v>
          </cell>
          <cell r="C2362">
            <v>43.98</v>
          </cell>
          <cell r="D2362" t="str">
            <v>M2</v>
          </cell>
        </row>
        <row r="2363">
          <cell r="A2363">
            <v>7234000540</v>
          </cell>
          <cell r="B2363" t="str">
            <v>FORN BLOCO SEXT CONC PAVIM. E=10CM</v>
          </cell>
          <cell r="C2363">
            <v>55.26</v>
          </cell>
          <cell r="D2363" t="str">
            <v>M2</v>
          </cell>
        </row>
        <row r="2364">
          <cell r="A2364">
            <v>7234000550</v>
          </cell>
          <cell r="B2364" t="str">
            <v>FORN BLOCO PAVIS PAV E=6CM</v>
          </cell>
          <cell r="C2364">
            <v>39.22</v>
          </cell>
          <cell r="D2364" t="str">
            <v>M2</v>
          </cell>
        </row>
        <row r="2365">
          <cell r="A2365">
            <v>7234000560</v>
          </cell>
          <cell r="B2365" t="str">
            <v>FORN BLOCO PAVIS PAV E=8CM</v>
          </cell>
          <cell r="C2365">
            <v>43.98</v>
          </cell>
          <cell r="D2365" t="str">
            <v>M2</v>
          </cell>
        </row>
        <row r="2366">
          <cell r="A2366">
            <v>7234000570</v>
          </cell>
          <cell r="B2366" t="str">
            <v>FORN PARALELEPIPEDO</v>
          </cell>
          <cell r="C2366">
            <v>110.32</v>
          </cell>
          <cell r="D2366" t="str">
            <v>M2</v>
          </cell>
        </row>
        <row r="2367">
          <cell r="A2367">
            <v>7234000580</v>
          </cell>
          <cell r="B2367" t="str">
            <v>FORN MEIO FIO DE CONCRETO</v>
          </cell>
          <cell r="C2367">
            <v>19.22</v>
          </cell>
          <cell r="D2367" t="str">
            <v>M</v>
          </cell>
        </row>
        <row r="2368">
          <cell r="A2368">
            <v>7234000590</v>
          </cell>
          <cell r="B2368" t="str">
            <v>FORN SOLO BRITA</v>
          </cell>
          <cell r="C2368">
            <v>79.87</v>
          </cell>
          <cell r="D2368" t="str">
            <v>M3</v>
          </cell>
        </row>
        <row r="2369">
          <cell r="A2369">
            <v>7234000600</v>
          </cell>
          <cell r="B2369" t="str">
            <v>FORN ESMALTE SINTETICO</v>
          </cell>
          <cell r="C2369">
            <v>27.35</v>
          </cell>
          <cell r="D2369" t="str">
            <v>L</v>
          </cell>
        </row>
        <row r="2370">
          <cell r="A2370">
            <v>7234000610</v>
          </cell>
          <cell r="B2370" t="str">
            <v>FORN TINTA OLEO</v>
          </cell>
          <cell r="C2370">
            <v>24.18</v>
          </cell>
          <cell r="D2370" t="str">
            <v>L</v>
          </cell>
        </row>
        <row r="2371">
          <cell r="A2371">
            <v>7234000620</v>
          </cell>
          <cell r="B2371" t="str">
            <v>FORN TINTA PVA/LATEX</v>
          </cell>
          <cell r="C2371">
            <v>14.35</v>
          </cell>
          <cell r="D2371" t="str">
            <v>L</v>
          </cell>
        </row>
        <row r="2372">
          <cell r="A2372">
            <v>7234000630</v>
          </cell>
          <cell r="B2372" t="str">
            <v>FORN TINTA ZARCAO</v>
          </cell>
          <cell r="C2372">
            <v>17.04</v>
          </cell>
          <cell r="D2372" t="str">
            <v>L</v>
          </cell>
        </row>
        <row r="2373">
          <cell r="A2373">
            <v>7234000640</v>
          </cell>
          <cell r="B2373" t="str">
            <v>FORN TINTA EPOXI</v>
          </cell>
          <cell r="C2373">
            <v>82.38</v>
          </cell>
          <cell r="D2373" t="str">
            <v>L</v>
          </cell>
        </row>
        <row r="2374">
          <cell r="A2374">
            <v>7234000650</v>
          </cell>
          <cell r="B2374" t="str">
            <v>FORN TINTA ACRILICA</v>
          </cell>
          <cell r="C2374">
            <v>21</v>
          </cell>
          <cell r="D2374" t="str">
            <v>L</v>
          </cell>
        </row>
        <row r="2375">
          <cell r="A2375">
            <v>7234000660</v>
          </cell>
          <cell r="B2375" t="str">
            <v>FORN CAL HIDRATADA P PINTURA SEM FIXADOR</v>
          </cell>
          <cell r="C2375">
            <v>1.26</v>
          </cell>
          <cell r="D2375" t="str">
            <v>KG</v>
          </cell>
        </row>
        <row r="2376">
          <cell r="A2376">
            <v>7234000670</v>
          </cell>
          <cell r="B2376" t="str">
            <v>FORN MASSA LATEX PVA</v>
          </cell>
          <cell r="C2376">
            <v>3.56</v>
          </cell>
          <cell r="D2376" t="str">
            <v>KG</v>
          </cell>
        </row>
        <row r="2377">
          <cell r="A2377">
            <v>7234000680</v>
          </cell>
          <cell r="B2377" t="str">
            <v>FORN MASSA OLEO</v>
          </cell>
          <cell r="C2377">
            <v>20.27</v>
          </cell>
          <cell r="D2377" t="str">
            <v>L</v>
          </cell>
        </row>
        <row r="2378">
          <cell r="A2378">
            <v>7234000690</v>
          </cell>
          <cell r="B2378" t="str">
            <v>FORN MASSA ACRILICA</v>
          </cell>
          <cell r="C2378">
            <v>4.98</v>
          </cell>
          <cell r="D2378" t="str">
            <v>L</v>
          </cell>
        </row>
        <row r="2379">
          <cell r="A2379">
            <v>7234000700</v>
          </cell>
          <cell r="B2379" t="str">
            <v>FORN SELADOR ACRILICO</v>
          </cell>
          <cell r="C2379">
            <v>8.38</v>
          </cell>
          <cell r="D2379" t="str">
            <v>L</v>
          </cell>
        </row>
        <row r="2380">
          <cell r="A2380">
            <v>7234000710</v>
          </cell>
          <cell r="B2380" t="str">
            <v>FORN FIXADOR DE CAL</v>
          </cell>
          <cell r="C2380">
            <v>1.6</v>
          </cell>
          <cell r="D2380" t="str">
            <v>UN</v>
          </cell>
        </row>
        <row r="2381">
          <cell r="A2381">
            <v>7234000720</v>
          </cell>
          <cell r="B2381" t="str">
            <v>FORN INTERBOND 201 ALUMINIO / SIMILAR</v>
          </cell>
          <cell r="C2381">
            <v>40.63</v>
          </cell>
          <cell r="D2381" t="str">
            <v>L</v>
          </cell>
        </row>
        <row r="2382">
          <cell r="A2382">
            <v>7234000730</v>
          </cell>
          <cell r="B2382" t="str">
            <v>FORN TINTA A BASE DE POLIURETANOPOXI</v>
          </cell>
          <cell r="C2382">
            <v>66.88</v>
          </cell>
          <cell r="D2382" t="str">
            <v>L</v>
          </cell>
        </row>
        <row r="2383">
          <cell r="A2383">
            <v>7234000740</v>
          </cell>
          <cell r="B2383" t="str">
            <v>FORN SOLVENTE EPOXI</v>
          </cell>
          <cell r="C2383">
            <v>37.81</v>
          </cell>
          <cell r="D2383" t="str">
            <v>L</v>
          </cell>
        </row>
        <row r="2384">
          <cell r="A2384">
            <v>7234000750</v>
          </cell>
          <cell r="B2384" t="str">
            <v>FORN SOLVENTE PARA POLIURETANO</v>
          </cell>
          <cell r="C2384">
            <v>20.19</v>
          </cell>
          <cell r="D2384" t="str">
            <v>L</v>
          </cell>
        </row>
        <row r="2385">
          <cell r="A2385">
            <v>7234000760</v>
          </cell>
          <cell r="B2385" t="str">
            <v>FORN TELA DE POLIESTER</v>
          </cell>
          <cell r="C2385">
            <v>6.08</v>
          </cell>
          <cell r="D2385" t="str">
            <v>M2</v>
          </cell>
        </row>
        <row r="2386">
          <cell r="A2386">
            <v>7234000770</v>
          </cell>
          <cell r="B2386" t="str">
            <v>FORN SIKA 1 OU SIMILAR</v>
          </cell>
          <cell r="C2386">
            <v>5.45</v>
          </cell>
          <cell r="D2386" t="str">
            <v>L</v>
          </cell>
        </row>
        <row r="2387">
          <cell r="A2387">
            <v>7234000780</v>
          </cell>
          <cell r="B2387" t="str">
            <v>FORN SIKA 2 OU SIMILAR</v>
          </cell>
          <cell r="C2387">
            <v>19.64</v>
          </cell>
          <cell r="D2387" t="str">
            <v>L</v>
          </cell>
        </row>
        <row r="2388">
          <cell r="A2388">
            <v>7234000790</v>
          </cell>
          <cell r="B2388" t="str">
            <v>FORN SIKA 101 (SACO 25KG) OU SIMILAR</v>
          </cell>
          <cell r="C2388">
            <v>6.81</v>
          </cell>
          <cell r="D2388" t="str">
            <v>KG</v>
          </cell>
        </row>
        <row r="2389">
          <cell r="A2389">
            <v>7234000800</v>
          </cell>
          <cell r="B2389" t="str">
            <v>FORN SIKA FIX OU SIMILAR</v>
          </cell>
          <cell r="C2389">
            <v>14.34</v>
          </cell>
          <cell r="D2389" t="str">
            <v>KG</v>
          </cell>
        </row>
        <row r="2390">
          <cell r="A2390">
            <v>7234000810</v>
          </cell>
          <cell r="B2390" t="str">
            <v>FORN SIKA TOP-107 OU SIMILAR</v>
          </cell>
          <cell r="C2390">
            <v>11.76</v>
          </cell>
          <cell r="D2390" t="str">
            <v>KG</v>
          </cell>
        </row>
        <row r="2391">
          <cell r="A2391">
            <v>7234000820</v>
          </cell>
          <cell r="B2391" t="str">
            <v>FORN SIKA TOP-108 OU SIMILAR</v>
          </cell>
          <cell r="C2391">
            <v>23.53</v>
          </cell>
          <cell r="D2391" t="str">
            <v>KG</v>
          </cell>
        </row>
        <row r="2392">
          <cell r="A2392">
            <v>7234000830</v>
          </cell>
          <cell r="B2392" t="str">
            <v>FORN SIKA PRIMER 1  OU SIMILAR</v>
          </cell>
          <cell r="C2392">
            <v>121.14</v>
          </cell>
          <cell r="D2392" t="str">
            <v>UN</v>
          </cell>
        </row>
        <row r="2393">
          <cell r="A2393">
            <v>7234000840</v>
          </cell>
          <cell r="B2393" t="str">
            <v>FORN GRAUTE (GROUT) CIMENTICIO</v>
          </cell>
          <cell r="C2393">
            <v>2.11</v>
          </cell>
          <cell r="D2393" t="str">
            <v>KG</v>
          </cell>
        </row>
        <row r="2394">
          <cell r="A2394">
            <v>7234000850</v>
          </cell>
          <cell r="B2394" t="str">
            <v>FORN SIKADUR 32 OU SIMILAR</v>
          </cell>
          <cell r="C2394">
            <v>95.15</v>
          </cell>
          <cell r="D2394" t="str">
            <v>KG</v>
          </cell>
        </row>
        <row r="2395">
          <cell r="A2395">
            <v>7234000860</v>
          </cell>
          <cell r="B2395" t="str">
            <v>FORN SIKA TOP 122 PLUS OU SIMILAR</v>
          </cell>
          <cell r="C2395">
            <v>5.33</v>
          </cell>
          <cell r="D2395" t="str">
            <v>KG</v>
          </cell>
        </row>
        <row r="2396">
          <cell r="A2396">
            <v>7234000870</v>
          </cell>
          <cell r="B2396" t="str">
            <v>FORN SIKAFLEX T68 OU SIMILAR</v>
          </cell>
          <cell r="C2396">
            <v>79.44</v>
          </cell>
          <cell r="D2396" t="str">
            <v>KG</v>
          </cell>
        </row>
        <row r="2397">
          <cell r="A2397">
            <v>7234000880</v>
          </cell>
          <cell r="B2397" t="str">
            <v>FORN SIKAFLEX 1A OU SIMILAR</v>
          </cell>
          <cell r="C2397">
            <v>46.94</v>
          </cell>
          <cell r="D2397" t="str">
            <v>UN</v>
          </cell>
        </row>
        <row r="2398">
          <cell r="A2398">
            <v>7234000890</v>
          </cell>
          <cell r="B2398" t="str">
            <v>FORN SIKATOP FLEX BICOMP OU SIMILAR</v>
          </cell>
          <cell r="C2398">
            <v>11.91</v>
          </cell>
          <cell r="D2398" t="str">
            <v>KG</v>
          </cell>
        </row>
        <row r="2399">
          <cell r="A2399">
            <v>7234000900</v>
          </cell>
          <cell r="B2399" t="str">
            <v>FORN SIKASWELL OU SIMILAR</v>
          </cell>
          <cell r="C2399">
            <v>227.14</v>
          </cell>
          <cell r="D2399" t="str">
            <v>UN</v>
          </cell>
        </row>
        <row r="2400">
          <cell r="A2400">
            <v>7234000910</v>
          </cell>
          <cell r="B2400" t="str">
            <v>FORN SIKAFLOOR 2530 W OU SIMILAR</v>
          </cell>
          <cell r="C2400">
            <v>49.72</v>
          </cell>
          <cell r="D2400" t="str">
            <v>KG</v>
          </cell>
        </row>
        <row r="2401">
          <cell r="A2401">
            <v>7234000920</v>
          </cell>
          <cell r="B2401" t="str">
            <v>FORN SIKAGARD 62 OU SIMILAR</v>
          </cell>
          <cell r="C2401">
            <v>107.26</v>
          </cell>
          <cell r="D2401" t="str">
            <v>KG</v>
          </cell>
        </row>
        <row r="2402">
          <cell r="A2402">
            <v>7234000930</v>
          </cell>
          <cell r="B2402" t="str">
            <v>FORN SIKA MONOTOP 100 SEAL OU SIMILAR</v>
          </cell>
          <cell r="C2402">
            <v>2.2</v>
          </cell>
          <cell r="D2402" t="str">
            <v>KG</v>
          </cell>
        </row>
        <row r="2403">
          <cell r="A2403">
            <v>7234000940</v>
          </cell>
          <cell r="B2403" t="str">
            <v>FORN IGOLFLEX OU SIMILAR</v>
          </cell>
          <cell r="C2403">
            <v>15</v>
          </cell>
          <cell r="D2403" t="str">
            <v>KG</v>
          </cell>
        </row>
        <row r="2404">
          <cell r="A2404">
            <v>7234000950</v>
          </cell>
          <cell r="B2404" t="str">
            <v>FORN IGOL 2 OU SIMILAR</v>
          </cell>
          <cell r="C2404">
            <v>11.92</v>
          </cell>
          <cell r="D2404" t="str">
            <v>KG</v>
          </cell>
        </row>
        <row r="2405">
          <cell r="A2405">
            <v>7234000960</v>
          </cell>
          <cell r="B2405" t="str">
            <v>FORN TINTA A BASE DE BORRACHA CLORADA</v>
          </cell>
          <cell r="C2405">
            <v>112.78</v>
          </cell>
          <cell r="D2405" t="str">
            <v>L</v>
          </cell>
        </row>
        <row r="2406">
          <cell r="A2406">
            <v>7234000970</v>
          </cell>
          <cell r="B2406" t="str">
            <v>FORN TINTA EPOXI MODIFICADO BICOMPONENTE</v>
          </cell>
          <cell r="C2406">
            <v>90.79</v>
          </cell>
          <cell r="D2406" t="str">
            <v>L</v>
          </cell>
        </row>
        <row r="2407">
          <cell r="A2407">
            <v>7234000980</v>
          </cell>
          <cell r="B2407" t="str">
            <v>FORN MANTA IMPERMEABILI BASE ASFALTO 4MM</v>
          </cell>
          <cell r="C2407">
            <v>53.47</v>
          </cell>
          <cell r="D2407" t="str">
            <v>M2</v>
          </cell>
        </row>
        <row r="2408">
          <cell r="A2408">
            <v>7234000990</v>
          </cell>
          <cell r="B2408" t="str">
            <v>FORN MANTA GEOTEXTIL POLIESTER</v>
          </cell>
          <cell r="C2408">
            <v>6.15</v>
          </cell>
          <cell r="D2408" t="str">
            <v>M2</v>
          </cell>
        </row>
        <row r="2409">
          <cell r="A2409">
            <v>7234001000</v>
          </cell>
          <cell r="B2409" t="str">
            <v>FORN MANTA TERMOPLAS GEOMEMBRANA E=2MM</v>
          </cell>
          <cell r="C2409">
            <v>43.49</v>
          </cell>
          <cell r="D2409" t="str">
            <v>M2</v>
          </cell>
        </row>
        <row r="2410">
          <cell r="A2410">
            <v>7234001010</v>
          </cell>
          <cell r="B2410" t="str">
            <v>FORN MANTA ALUMINIZADA ASFALTICA 3 MM</v>
          </cell>
          <cell r="C2410">
            <v>47.95</v>
          </cell>
          <cell r="D2410" t="str">
            <v>M2</v>
          </cell>
        </row>
        <row r="2411">
          <cell r="A2411">
            <v>7234001020</v>
          </cell>
          <cell r="B2411" t="str">
            <v>FORN PRANCHA MAD TAIPA E=2.5CM</v>
          </cell>
          <cell r="C2411">
            <v>59.7</v>
          </cell>
          <cell r="D2411" t="str">
            <v>M2</v>
          </cell>
        </row>
        <row r="2412">
          <cell r="A2412">
            <v>7234001030</v>
          </cell>
          <cell r="B2412" t="str">
            <v>FORN TABUA MADEIRA PINUS E=2,5CM</v>
          </cell>
          <cell r="C2412">
            <v>28</v>
          </cell>
          <cell r="D2412" t="str">
            <v>M2</v>
          </cell>
        </row>
        <row r="2413">
          <cell r="A2413">
            <v>7234001040</v>
          </cell>
          <cell r="B2413" t="str">
            <v>FORN PECA DE MADEIRA 7X7CM S/A</v>
          </cell>
          <cell r="C2413">
            <v>10.32</v>
          </cell>
          <cell r="D2413" t="str">
            <v>M</v>
          </cell>
        </row>
        <row r="2414">
          <cell r="A2414">
            <v>7234001050</v>
          </cell>
          <cell r="B2414" t="str">
            <v>FORN PECA DE MADEIRA DE LEI 5X7CM APARE</v>
          </cell>
          <cell r="C2414">
            <v>10.32</v>
          </cell>
          <cell r="D2414" t="str">
            <v>M</v>
          </cell>
        </row>
        <row r="2415">
          <cell r="A2415">
            <v>7234001060</v>
          </cell>
          <cell r="B2415" t="str">
            <v>FORN PECA DE MADEIRA DE LEI 8X8CM APARE</v>
          </cell>
          <cell r="C2415">
            <v>13.49</v>
          </cell>
          <cell r="D2415" t="str">
            <v>M</v>
          </cell>
        </row>
        <row r="2416">
          <cell r="A2416">
            <v>7234001070</v>
          </cell>
          <cell r="B2416" t="str">
            <v>FORN PECA MAD 5X2 CM RIPA</v>
          </cell>
          <cell r="C2416">
            <v>2.11</v>
          </cell>
          <cell r="D2416" t="str">
            <v>M</v>
          </cell>
        </row>
        <row r="2417">
          <cell r="A2417">
            <v>7234001080</v>
          </cell>
          <cell r="B2417" t="str">
            <v>FORN SARRAFO (PINUS) 10X2,5CM</v>
          </cell>
          <cell r="C2417">
            <v>2.8</v>
          </cell>
          <cell r="D2417" t="str">
            <v>M</v>
          </cell>
        </row>
        <row r="2418">
          <cell r="A2418">
            <v>7234001090</v>
          </cell>
          <cell r="B2418" t="str">
            <v>FORN CHAPA MAD COMPENS 12MM RESINADA</v>
          </cell>
          <cell r="C2418">
            <v>25.24</v>
          </cell>
          <cell r="D2418" t="str">
            <v>M2</v>
          </cell>
        </row>
        <row r="2419">
          <cell r="A2419">
            <v>7234001100</v>
          </cell>
          <cell r="B2419" t="str">
            <v>FORN ESCORA EUCALIPTO S/T DN8A11CM</v>
          </cell>
          <cell r="C2419">
            <v>2.37</v>
          </cell>
          <cell r="D2419" t="str">
            <v>M</v>
          </cell>
        </row>
        <row r="2420">
          <cell r="A2420">
            <v>7234001110</v>
          </cell>
          <cell r="B2420" t="str">
            <v>FORN ACO CA-50</v>
          </cell>
          <cell r="C2420">
            <v>4.44</v>
          </cell>
          <cell r="D2420" t="str">
            <v>KG</v>
          </cell>
        </row>
        <row r="2421">
          <cell r="A2421">
            <v>7234001120</v>
          </cell>
          <cell r="B2421" t="str">
            <v>FORN ACO CA-60</v>
          </cell>
          <cell r="C2421">
            <v>4.4</v>
          </cell>
          <cell r="D2421" t="str">
            <v>KG</v>
          </cell>
        </row>
        <row r="2422">
          <cell r="A2422">
            <v>7234001130</v>
          </cell>
          <cell r="B2422" t="str">
            <v>FORN TELA ACO SOLD MF196 - 1,74KG/M2</v>
          </cell>
          <cell r="C2422">
            <v>7.03</v>
          </cell>
          <cell r="D2422" t="str">
            <v>KG</v>
          </cell>
        </row>
        <row r="2423">
          <cell r="A2423">
            <v>7234001135</v>
          </cell>
          <cell r="B2423" t="str">
            <v>FORN TELA ACO SOLD Q-75 - 1,21KG/M2</v>
          </cell>
          <cell r="C2423">
            <v>6.94</v>
          </cell>
          <cell r="D2423" t="str">
            <v>KG</v>
          </cell>
        </row>
        <row r="2424">
          <cell r="A2424">
            <v>7234001140</v>
          </cell>
          <cell r="B2424" t="str">
            <v>FORN TELA ACO SOLD Q138 - 2,20KG/M2</v>
          </cell>
          <cell r="C2424">
            <v>6.21</v>
          </cell>
          <cell r="D2424" t="str">
            <v>KG</v>
          </cell>
        </row>
        <row r="2425">
          <cell r="A2425">
            <v>7234001150</v>
          </cell>
          <cell r="B2425" t="str">
            <v>FORN TELA ACO SOLD Q92 - 1,42KG/M2</v>
          </cell>
          <cell r="C2425">
            <v>6.27</v>
          </cell>
          <cell r="D2425" t="str">
            <v>KG</v>
          </cell>
        </row>
        <row r="2426">
          <cell r="A2426">
            <v>7234001160</v>
          </cell>
          <cell r="B2426" t="str">
            <v>FORN ARAME RECOZIDO</v>
          </cell>
          <cell r="C2426">
            <v>19.08</v>
          </cell>
          <cell r="D2426" t="str">
            <v>KG</v>
          </cell>
        </row>
        <row r="2427">
          <cell r="A2427">
            <v>7234001170</v>
          </cell>
          <cell r="B2427" t="str">
            <v>FORN ARAME FARPADO GALVANIZADO</v>
          </cell>
          <cell r="C2427">
            <v>0.73</v>
          </cell>
          <cell r="D2427" t="str">
            <v>M</v>
          </cell>
        </row>
        <row r="2428">
          <cell r="A2428">
            <v>7234001180</v>
          </cell>
          <cell r="B2428" t="str">
            <v>FORN CONCERTINA PERFURANTE</v>
          </cell>
          <cell r="C2428">
            <v>32.51</v>
          </cell>
          <cell r="D2428" t="str">
            <v>M</v>
          </cell>
        </row>
        <row r="2429">
          <cell r="A2429">
            <v>7234001190</v>
          </cell>
          <cell r="B2429" t="str">
            <v>FORN PREGO COM CABECA 18X24</v>
          </cell>
          <cell r="C2429">
            <v>11.23</v>
          </cell>
          <cell r="D2429" t="str">
            <v>KG</v>
          </cell>
        </row>
        <row r="2430">
          <cell r="A2430">
            <v>7234001200</v>
          </cell>
          <cell r="B2430" t="str">
            <v>FORN PREGO COM CABECA 18X30</v>
          </cell>
          <cell r="C2430">
            <v>11.23</v>
          </cell>
          <cell r="D2430" t="str">
            <v>KG</v>
          </cell>
        </row>
        <row r="2431">
          <cell r="A2431">
            <v>7234001210</v>
          </cell>
          <cell r="B2431" t="str">
            <v>FORN PARAFUSO COM ROSCA 8 X 250MM</v>
          </cell>
          <cell r="C2431">
            <v>2.41</v>
          </cell>
          <cell r="D2431" t="str">
            <v>UN</v>
          </cell>
        </row>
        <row r="2432">
          <cell r="A2432">
            <v>7234001220</v>
          </cell>
          <cell r="B2432" t="str">
            <v>FORN LONA TERREIRO DUPLA IMPERM</v>
          </cell>
          <cell r="C2432">
            <v>10.85</v>
          </cell>
          <cell r="D2432" t="str">
            <v>M2</v>
          </cell>
        </row>
        <row r="2433">
          <cell r="A2433">
            <v>7234001230</v>
          </cell>
          <cell r="B2433" t="str">
            <v>FORN BIG BAG 90x90x110 CAP 1000KG C VALV</v>
          </cell>
          <cell r="C2433">
            <v>69.4</v>
          </cell>
          <cell r="D2433" t="str">
            <v>UN</v>
          </cell>
        </row>
        <row r="2434">
          <cell r="A2434">
            <v>7234001240</v>
          </cell>
          <cell r="B2434" t="str">
            <v>FORN PORTA MADEIRA PRANCHETA L=60CM</v>
          </cell>
          <cell r="C2434">
            <v>137.64</v>
          </cell>
          <cell r="D2434" t="str">
            <v>UN</v>
          </cell>
        </row>
        <row r="2435">
          <cell r="A2435">
            <v>7234001250</v>
          </cell>
          <cell r="B2435" t="str">
            <v>FORN PORTA MADEIRA PRANCHETA L=70CM</v>
          </cell>
          <cell r="C2435">
            <v>160.58</v>
          </cell>
          <cell r="D2435" t="str">
            <v>UN</v>
          </cell>
        </row>
        <row r="2436">
          <cell r="A2436">
            <v>7234001260</v>
          </cell>
          <cell r="B2436" t="str">
            <v>FORN PORTA MADEIRA PRANCHETA L=80CM</v>
          </cell>
          <cell r="C2436">
            <v>183.51</v>
          </cell>
          <cell r="D2436" t="str">
            <v>UN</v>
          </cell>
        </row>
        <row r="2437">
          <cell r="A2437">
            <v>7234001270</v>
          </cell>
          <cell r="B2437" t="str">
            <v>FORN PORTA MADEIRA ALMOFADADA L=80CM</v>
          </cell>
          <cell r="C2437">
            <v>245.12</v>
          </cell>
          <cell r="D2437" t="str">
            <v>UN</v>
          </cell>
        </row>
        <row r="2438">
          <cell r="A2438">
            <v>7234001280</v>
          </cell>
          <cell r="B2438" t="str">
            <v>FORN PORTA ALUMINIO COMPLETA COM VIDRO</v>
          </cell>
          <cell r="C2438">
            <v>483.35</v>
          </cell>
          <cell r="D2438" t="str">
            <v>M2</v>
          </cell>
        </row>
        <row r="2439">
          <cell r="A2439">
            <v>7234001290</v>
          </cell>
          <cell r="B2439" t="str">
            <v>FORN PORTA ALUMINIO VENEZIANA COMPLETA</v>
          </cell>
          <cell r="C2439">
            <v>494.49</v>
          </cell>
          <cell r="D2439" t="str">
            <v>M2</v>
          </cell>
        </row>
        <row r="2440">
          <cell r="A2440">
            <v>7234001300</v>
          </cell>
          <cell r="B2440" t="str">
            <v>FORN PORTA CORTA FOGO COMPLETA</v>
          </cell>
          <cell r="C2440">
            <v>1267</v>
          </cell>
          <cell r="D2440" t="str">
            <v>UN</v>
          </cell>
        </row>
        <row r="2441">
          <cell r="A2441">
            <v>7234001310</v>
          </cell>
          <cell r="B2441" t="str">
            <v>FORN JANELA EM MADEIRA CORRER 1,50X1,20M</v>
          </cell>
          <cell r="C2441">
            <v>928.83</v>
          </cell>
          <cell r="D2441" t="str">
            <v>UN</v>
          </cell>
        </row>
        <row r="2442">
          <cell r="A2442">
            <v>7234001320</v>
          </cell>
          <cell r="B2442" t="str">
            <v>FORN JANELA EM MADEIRA CORRER 1,50X2,00M</v>
          </cell>
          <cell r="C2442">
            <v>1548.05</v>
          </cell>
          <cell r="D2442" t="str">
            <v>UN</v>
          </cell>
        </row>
        <row r="2443">
          <cell r="A2443">
            <v>7234001330</v>
          </cell>
          <cell r="B2443" t="str">
            <v>FORN JANELA EM ALUMINIO CORRER COMPLETA</v>
          </cell>
          <cell r="C2443">
            <v>577.45</v>
          </cell>
          <cell r="D2443" t="str">
            <v>M2</v>
          </cell>
        </row>
        <row r="2444">
          <cell r="A2444">
            <v>7234001340</v>
          </cell>
          <cell r="B2444" t="str">
            <v>FORN JANELA ALUMINIO MAXIM-AR COMPLETA</v>
          </cell>
          <cell r="C2444">
            <v>582.2</v>
          </cell>
          <cell r="D2444" t="str">
            <v>M2</v>
          </cell>
        </row>
        <row r="2445">
          <cell r="A2445">
            <v>7234001350</v>
          </cell>
          <cell r="B2445" t="str">
            <v>FORN VIDRO TEMPERADO VERDE/INCOLOR 6MM</v>
          </cell>
          <cell r="C2445">
            <v>214.74</v>
          </cell>
          <cell r="D2445" t="str">
            <v>M2</v>
          </cell>
        </row>
        <row r="2446">
          <cell r="A2446">
            <v>7234001360</v>
          </cell>
          <cell r="B2446" t="str">
            <v>FORN VIDRO LISO 6MM</v>
          </cell>
          <cell r="C2446">
            <v>150.14</v>
          </cell>
          <cell r="D2446" t="str">
            <v>M2</v>
          </cell>
        </row>
        <row r="2447">
          <cell r="A2447">
            <v>7234001370</v>
          </cell>
          <cell r="B2447" t="str">
            <v>FORN FECHADURA COMPLETA PORTA INTERNA</v>
          </cell>
          <cell r="C2447">
            <v>64.79</v>
          </cell>
          <cell r="D2447" t="str">
            <v>UN</v>
          </cell>
        </row>
        <row r="2448">
          <cell r="A2448">
            <v>7234001380</v>
          </cell>
          <cell r="B2448" t="str">
            <v>FORN FECHADURA COMPLETA PORTA EXTERNA</v>
          </cell>
          <cell r="C2448">
            <v>72.98</v>
          </cell>
          <cell r="D2448" t="str">
            <v>UN</v>
          </cell>
        </row>
        <row r="2449">
          <cell r="A2449">
            <v>7234001390</v>
          </cell>
          <cell r="B2449" t="str">
            <v>FORN DOBRADICA EM LATAO LAMINADO</v>
          </cell>
          <cell r="C2449">
            <v>37.53</v>
          </cell>
          <cell r="D2449" t="str">
            <v>UN</v>
          </cell>
        </row>
        <row r="2450">
          <cell r="A2450">
            <v>7234001400</v>
          </cell>
          <cell r="B2450" t="str">
            <v>FORN BATENTE/PORTAL/ADUELA/MARCO MADEIRA</v>
          </cell>
          <cell r="C2450">
            <v>103.65</v>
          </cell>
          <cell r="D2450" t="str">
            <v>CJ</v>
          </cell>
        </row>
        <row r="2451">
          <cell r="A2451">
            <v>7234001410</v>
          </cell>
          <cell r="B2451" t="str">
            <v>FORN ALIZAR/GUARNICAO 5 X 2CM MADEIRA</v>
          </cell>
          <cell r="C2451">
            <v>2.86</v>
          </cell>
          <cell r="D2451" t="str">
            <v>M</v>
          </cell>
        </row>
        <row r="2452">
          <cell r="A2452">
            <v>7234001420</v>
          </cell>
          <cell r="B2452" t="str">
            <v>FORN TELHA CANALETE "49" OU SIMILAR</v>
          </cell>
          <cell r="C2452">
            <v>85.28</v>
          </cell>
          <cell r="D2452" t="str">
            <v>M2</v>
          </cell>
        </row>
        <row r="2453">
          <cell r="A2453">
            <v>7234001430</v>
          </cell>
          <cell r="B2453" t="str">
            <v>FORN TELHA CANALETE "90" OU SIMILAR</v>
          </cell>
          <cell r="C2453">
            <v>81.56</v>
          </cell>
          <cell r="D2453" t="str">
            <v>M2</v>
          </cell>
        </row>
        <row r="2454">
          <cell r="A2454">
            <v>7234001440</v>
          </cell>
          <cell r="B2454" t="str">
            <v>FORN TELHA FIBROCIMENTO E=4MM</v>
          </cell>
          <cell r="C2454">
            <v>15.89</v>
          </cell>
          <cell r="D2454" t="str">
            <v>M2</v>
          </cell>
        </row>
        <row r="2455">
          <cell r="A2455">
            <v>7234001450</v>
          </cell>
          <cell r="B2455" t="str">
            <v>FORN TELHA FIBROCIMENTO E=6MM</v>
          </cell>
          <cell r="C2455">
            <v>27.41</v>
          </cell>
          <cell r="D2455" t="str">
            <v>M2</v>
          </cell>
        </row>
        <row r="2456">
          <cell r="A2456">
            <v>7234001460</v>
          </cell>
          <cell r="B2456" t="str">
            <v>FORN CUMEEIRA</v>
          </cell>
          <cell r="C2456">
            <v>50.46</v>
          </cell>
          <cell r="D2456" t="str">
            <v>M</v>
          </cell>
        </row>
        <row r="2457">
          <cell r="A2457">
            <v>7234001470</v>
          </cell>
          <cell r="B2457" t="str">
            <v>FORN AZULEJO BRANCO 15X15CM EXTRA</v>
          </cell>
          <cell r="C2457">
            <v>23.95</v>
          </cell>
          <cell r="D2457" t="str">
            <v>M2</v>
          </cell>
        </row>
        <row r="2458">
          <cell r="A2458">
            <v>7234001480</v>
          </cell>
          <cell r="B2458" t="str">
            <v>FORN REVEST CERAMICO PEI-3 TIPO 'A'</v>
          </cell>
          <cell r="C2458">
            <v>61.78</v>
          </cell>
          <cell r="D2458" t="str">
            <v>M2</v>
          </cell>
        </row>
        <row r="2459">
          <cell r="A2459">
            <v>7234001490</v>
          </cell>
          <cell r="B2459" t="str">
            <v>FORN RODAPE/SOLEIRA/PEITORIL GRANITO</v>
          </cell>
          <cell r="C2459">
            <v>476.75</v>
          </cell>
          <cell r="D2459" t="str">
            <v>M2</v>
          </cell>
        </row>
        <row r="2460">
          <cell r="A2460">
            <v>7234001500</v>
          </cell>
          <cell r="B2460" t="str">
            <v>FORN GRAMA ESMERALDA EM PLACAS</v>
          </cell>
          <cell r="C2460">
            <v>8.71</v>
          </cell>
          <cell r="D2460" t="str">
            <v>M2</v>
          </cell>
        </row>
        <row r="2461">
          <cell r="A2461">
            <v>7234001510</v>
          </cell>
          <cell r="B2461" t="str">
            <v>FORN MUDAS DE ARVORES TAMANHO MEDIO</v>
          </cell>
          <cell r="C2461">
            <v>36.22</v>
          </cell>
          <cell r="D2461" t="str">
            <v>UN</v>
          </cell>
        </row>
        <row r="2462">
          <cell r="A2462">
            <v>7234001520</v>
          </cell>
          <cell r="B2462" t="str">
            <v>FORN TERRA VEGETAL</v>
          </cell>
          <cell r="C2462">
            <v>121.67</v>
          </cell>
          <cell r="D2462" t="str">
            <v>M3</v>
          </cell>
        </row>
        <row r="2463">
          <cell r="A2463">
            <v>7234001530</v>
          </cell>
          <cell r="B2463" t="str">
            <v>FORN CALCARIO DOLOMITICO</v>
          </cell>
          <cell r="C2463">
            <v>0.1</v>
          </cell>
          <cell r="D2463" t="str">
            <v>KG</v>
          </cell>
        </row>
        <row r="2464">
          <cell r="A2464">
            <v>7234001540</v>
          </cell>
          <cell r="B2464" t="str">
            <v>FORN TELA REVESTIDA PVC 2" FIO 14</v>
          </cell>
          <cell r="C2464">
            <v>18.16</v>
          </cell>
          <cell r="D2464" t="str">
            <v>M2</v>
          </cell>
        </row>
        <row r="2465">
          <cell r="A2465">
            <v>7234001550</v>
          </cell>
          <cell r="B2465" t="str">
            <v>FORN TELA REVESTIDA PVC 2.1/2" FIO 12</v>
          </cell>
          <cell r="C2465">
            <v>34.78</v>
          </cell>
          <cell r="D2465" t="str">
            <v>M2</v>
          </cell>
        </row>
        <row r="2466">
          <cell r="A2466">
            <v>7234001560</v>
          </cell>
          <cell r="B2466" t="str">
            <v>FORN TELA ONDULADA QUAD GALV FIO 12</v>
          </cell>
          <cell r="C2466">
            <v>32.05</v>
          </cell>
          <cell r="D2466" t="str">
            <v>M2</v>
          </cell>
        </row>
        <row r="2467">
          <cell r="A2467">
            <v>7234001570</v>
          </cell>
          <cell r="B2467" t="str">
            <v>FORN TELA DE NYLON MOSQUITEIRO</v>
          </cell>
          <cell r="C2467">
            <v>7.19</v>
          </cell>
          <cell r="D2467" t="str">
            <v>M2</v>
          </cell>
        </row>
        <row r="2468">
          <cell r="A2468">
            <v>7234001580</v>
          </cell>
          <cell r="B2468" t="str">
            <v>FORN TELA PLASTICA PROTECAO DE FACHADA</v>
          </cell>
          <cell r="C2468">
            <v>6.99</v>
          </cell>
          <cell r="D2468" t="str">
            <v>M2</v>
          </cell>
        </row>
        <row r="2469">
          <cell r="A2469">
            <v>7234001590</v>
          </cell>
          <cell r="B2469" t="str">
            <v>FORN ARMARIO DE SOBREPOR COM ESPELHO</v>
          </cell>
          <cell r="C2469">
            <v>54.26</v>
          </cell>
          <cell r="D2469" t="str">
            <v>UN</v>
          </cell>
        </row>
        <row r="2470">
          <cell r="A2470">
            <v>7234001600</v>
          </cell>
          <cell r="B2470" t="str">
            <v>FORN BACIA SANITARIA LOUCA BRANCA</v>
          </cell>
          <cell r="C2470">
            <v>130.67</v>
          </cell>
          <cell r="D2470" t="str">
            <v>UN</v>
          </cell>
        </row>
        <row r="2471">
          <cell r="A2471">
            <v>7234001610</v>
          </cell>
          <cell r="B2471" t="str">
            <v>FORN TORNEIRA BOIA PVC CAIXA AGUA  1/2"</v>
          </cell>
          <cell r="C2471">
            <v>14.89</v>
          </cell>
          <cell r="D2471" t="str">
            <v>UN</v>
          </cell>
        </row>
        <row r="2472">
          <cell r="A2472">
            <v>7234001620</v>
          </cell>
          <cell r="B2472" t="str">
            <v>FORN TUBO  LIGACAO CROMADO BACIA SANIT</v>
          </cell>
          <cell r="C2472">
            <v>38.16</v>
          </cell>
          <cell r="D2472" t="str">
            <v>UN</v>
          </cell>
        </row>
        <row r="2473">
          <cell r="A2473">
            <v>7234001630</v>
          </cell>
          <cell r="B2473" t="str">
            <v>FORN CUBA EMBUTIR LOUCA LAVATORIO</v>
          </cell>
          <cell r="C2473">
            <v>83.82</v>
          </cell>
          <cell r="D2473" t="str">
            <v>UN</v>
          </cell>
        </row>
        <row r="2474">
          <cell r="A2474">
            <v>7234001640</v>
          </cell>
          <cell r="B2474" t="str">
            <v>FORN CAIXA DESCARGA PLASTICA EXTERNA</v>
          </cell>
          <cell r="C2474">
            <v>34.7</v>
          </cell>
          <cell r="D2474" t="str">
            <v>UN</v>
          </cell>
        </row>
        <row r="2475">
          <cell r="A2475">
            <v>7234001650</v>
          </cell>
          <cell r="B2475" t="str">
            <v>FORN DUCHA MANUAL REGISTRO DE PRESSÃO</v>
          </cell>
          <cell r="C2475">
            <v>78</v>
          </cell>
          <cell r="D2475" t="str">
            <v>UN</v>
          </cell>
        </row>
        <row r="2476">
          <cell r="A2476">
            <v>7234001660</v>
          </cell>
          <cell r="B2476" t="str">
            <v>FORN ENGATE FLEXIVEL PVC 1/2"</v>
          </cell>
          <cell r="C2476">
            <v>6.9</v>
          </cell>
          <cell r="D2476" t="str">
            <v>UN</v>
          </cell>
        </row>
        <row r="2477">
          <cell r="A2477">
            <v>7234001670</v>
          </cell>
          <cell r="B2477" t="str">
            <v>FORN LAVATORIO LOUCA COM COLUNA</v>
          </cell>
          <cell r="C2477">
            <v>193.37</v>
          </cell>
          <cell r="D2477" t="str">
            <v>UN</v>
          </cell>
        </row>
        <row r="2478">
          <cell r="A2478">
            <v>7234001680</v>
          </cell>
          <cell r="B2478" t="str">
            <v>FORN MICTORIO SIFONADO LOUCA COMPLETO</v>
          </cell>
          <cell r="C2478">
            <v>297.06</v>
          </cell>
          <cell r="D2478" t="str">
            <v>UN</v>
          </cell>
        </row>
        <row r="2479">
          <cell r="A2479">
            <v>7234001690</v>
          </cell>
          <cell r="B2479" t="str">
            <v>FORN TOALHEIRO PLASTICO PAPEL TOALHA</v>
          </cell>
          <cell r="C2479">
            <v>69.14</v>
          </cell>
          <cell r="D2479" t="str">
            <v>UN</v>
          </cell>
        </row>
        <row r="2480">
          <cell r="A2480">
            <v>7234001700</v>
          </cell>
          <cell r="B2480" t="str">
            <v>FORN SIFAO PLASTICO FLEXIVEL COLUNA</v>
          </cell>
          <cell r="C2480">
            <v>8.18</v>
          </cell>
          <cell r="D2480" t="str">
            <v>UN</v>
          </cell>
        </row>
        <row r="2481">
          <cell r="A2481">
            <v>7234001710</v>
          </cell>
          <cell r="B2481" t="str">
            <v>FORN CHUVEIRO ELETRICO COMUM</v>
          </cell>
          <cell r="C2481">
            <v>57.28</v>
          </cell>
          <cell r="D2481" t="str">
            <v>UN</v>
          </cell>
        </row>
        <row r="2482">
          <cell r="A2482">
            <v>7234001720</v>
          </cell>
          <cell r="B2482" t="str">
            <v>FORN TANQUE LOUCA BRANCA SUSPENSO</v>
          </cell>
          <cell r="C2482">
            <v>353.85</v>
          </cell>
          <cell r="D2482" t="str">
            <v>UN</v>
          </cell>
        </row>
        <row r="2483">
          <cell r="A2483">
            <v>7234001730</v>
          </cell>
          <cell r="B2483" t="str">
            <v>FORN ASSENTO PLASTICO BACIA SANITARIA</v>
          </cell>
          <cell r="C2483">
            <v>27.81</v>
          </cell>
          <cell r="D2483" t="str">
            <v>UN</v>
          </cell>
        </row>
        <row r="2484">
          <cell r="A2484">
            <v>7234001740</v>
          </cell>
          <cell r="B2484" t="str">
            <v>FORN TORNEIRA CROMADA PAREDE</v>
          </cell>
          <cell r="C2484">
            <v>75.97</v>
          </cell>
          <cell r="D2484" t="str">
            <v>UN</v>
          </cell>
        </row>
        <row r="2485">
          <cell r="A2485">
            <v>7234001750</v>
          </cell>
          <cell r="B2485" t="str">
            <v>FORN VALVULA ESCOAMENTO METAL CROMADA</v>
          </cell>
          <cell r="C2485">
            <v>28.25</v>
          </cell>
          <cell r="D2485" t="str">
            <v>UN</v>
          </cell>
        </row>
        <row r="2486">
          <cell r="A2486">
            <v>7234001760</v>
          </cell>
          <cell r="B2486" t="str">
            <v>FORN TORNEIRA PLASTICA</v>
          </cell>
          <cell r="C2486">
            <v>14.79</v>
          </cell>
          <cell r="D2486" t="str">
            <v>UN</v>
          </cell>
        </row>
        <row r="2487">
          <cell r="A2487">
            <v>7234001770</v>
          </cell>
          <cell r="B2487" t="str">
            <v>FORN RALO SECO PVC QUADR GRELHA BRANCA</v>
          </cell>
          <cell r="C2487">
            <v>9.35</v>
          </cell>
          <cell r="D2487" t="str">
            <v>UN</v>
          </cell>
        </row>
        <row r="2488">
          <cell r="A2488">
            <v>7234001780</v>
          </cell>
          <cell r="B2488" t="str">
            <v>FORN VEDACAO SAIDA VASO DN 100</v>
          </cell>
          <cell r="C2488">
            <v>2.08</v>
          </cell>
          <cell r="D2488" t="str">
            <v>UN</v>
          </cell>
        </row>
        <row r="2489">
          <cell r="A2489">
            <v>7234001790</v>
          </cell>
          <cell r="B2489" t="str">
            <v>FORN CAIXA SIFONADA PVC REDONDA</v>
          </cell>
          <cell r="C2489">
            <v>13.21</v>
          </cell>
          <cell r="D2489" t="str">
            <v>UN</v>
          </cell>
        </row>
        <row r="2490">
          <cell r="A2490">
            <v>7234001800</v>
          </cell>
          <cell r="B2490" t="str">
            <v>FORN CAIXA GORDURA QUADRADA PRE MOLDADA</v>
          </cell>
          <cell r="C2490">
            <v>227.14</v>
          </cell>
          <cell r="D2490" t="str">
            <v>UN</v>
          </cell>
        </row>
        <row r="2491">
          <cell r="A2491">
            <v>7234001810</v>
          </cell>
          <cell r="B2491" t="str">
            <v>FORN CAIXA PASSAGEM QUADRADA PRE MOLDADA</v>
          </cell>
          <cell r="C2491">
            <v>94.64</v>
          </cell>
          <cell r="D2491" t="str">
            <v>UN</v>
          </cell>
        </row>
        <row r="2492">
          <cell r="A2492">
            <v>7234001820</v>
          </cell>
          <cell r="B2492" t="str">
            <v>FORN CAIXA DAGUA FIBRA VIDRO 5000L</v>
          </cell>
          <cell r="C2492">
            <v>1705.77</v>
          </cell>
          <cell r="D2492" t="str">
            <v>UN</v>
          </cell>
        </row>
        <row r="2493">
          <cell r="A2493">
            <v>7234001830</v>
          </cell>
          <cell r="B2493" t="str">
            <v>FORN CAIXA DAGUA FIBRA VIDRO 1000L</v>
          </cell>
          <cell r="C2493">
            <v>366.19</v>
          </cell>
          <cell r="D2493" t="str">
            <v>UN</v>
          </cell>
        </row>
        <row r="2494">
          <cell r="A2494">
            <v>7234001840</v>
          </cell>
          <cell r="B2494" t="str">
            <v>FORN CABO DE COBRE 1,5 MM2</v>
          </cell>
          <cell r="C2494">
            <v>0.71</v>
          </cell>
          <cell r="D2494" t="str">
            <v>M</v>
          </cell>
        </row>
        <row r="2495">
          <cell r="A2495">
            <v>7234001850</v>
          </cell>
          <cell r="B2495" t="str">
            <v>FORN CABO DE COBRE 2,5 MM2</v>
          </cell>
          <cell r="C2495">
            <v>1.16</v>
          </cell>
          <cell r="D2495" t="str">
            <v>M</v>
          </cell>
        </row>
        <row r="2496">
          <cell r="A2496">
            <v>7234001860</v>
          </cell>
          <cell r="B2496" t="str">
            <v>FORN CABO DE COBRE 4,0 MM2</v>
          </cell>
          <cell r="C2496">
            <v>2.08</v>
          </cell>
          <cell r="D2496" t="str">
            <v>M</v>
          </cell>
        </row>
        <row r="2497">
          <cell r="A2497">
            <v>7234001870</v>
          </cell>
          <cell r="B2497" t="str">
            <v>FORN CABO DE COBRE 6,0 MM2</v>
          </cell>
          <cell r="C2497">
            <v>2.93</v>
          </cell>
          <cell r="D2497" t="str">
            <v>M</v>
          </cell>
        </row>
        <row r="2498">
          <cell r="A2498">
            <v>7234001880</v>
          </cell>
          <cell r="B2498" t="str">
            <v>FORN ELETRODUTO CORRUGADO FLEXIVEL 1"</v>
          </cell>
          <cell r="C2498">
            <v>2.42</v>
          </cell>
          <cell r="D2498" t="str">
            <v>M</v>
          </cell>
        </row>
        <row r="2499">
          <cell r="A2499">
            <v>7234001890</v>
          </cell>
          <cell r="B2499" t="str">
            <v>FORN LUMINARIA COMPLETA LAMPADA MISTA</v>
          </cell>
          <cell r="C2499">
            <v>135.02</v>
          </cell>
          <cell r="D2499" t="str">
            <v>UN</v>
          </cell>
        </row>
        <row r="2500">
          <cell r="A2500">
            <v>7234001900</v>
          </cell>
          <cell r="B2500" t="str">
            <v>FORN LAMPADA FLUORESCENTE TUBULAR 32/40W</v>
          </cell>
          <cell r="C2500">
            <v>8.66</v>
          </cell>
          <cell r="D2500" t="str">
            <v>UN</v>
          </cell>
        </row>
        <row r="2501">
          <cell r="A2501">
            <v>7234001910</v>
          </cell>
          <cell r="B2501" t="str">
            <v>FORN LAMPADA LED COMPACTA 8-12W</v>
          </cell>
          <cell r="C2501">
            <v>37.62</v>
          </cell>
          <cell r="D2501" t="str">
            <v>UN</v>
          </cell>
        </row>
        <row r="2502">
          <cell r="A2502">
            <v>7234001920</v>
          </cell>
          <cell r="B2502" t="str">
            <v>FORN LAMPADA LED TUBULAR 18/20W</v>
          </cell>
          <cell r="C2502">
            <v>66.72</v>
          </cell>
          <cell r="D2502" t="str">
            <v>UN</v>
          </cell>
        </row>
        <row r="2503">
          <cell r="A2503">
            <v>7234001930</v>
          </cell>
          <cell r="B2503" t="str">
            <v>FORN MONOMERO AMINA QUARTENARIA EMULSAO</v>
          </cell>
          <cell r="C2503">
            <v>25.94</v>
          </cell>
          <cell r="D2503" t="str">
            <v>KG</v>
          </cell>
        </row>
        <row r="2504">
          <cell r="A2504">
            <v>7234001940</v>
          </cell>
          <cell r="B2504" t="str">
            <v>FORN PRODUTO DE CONTROLE DE ODOR</v>
          </cell>
          <cell r="C2504">
            <v>31.04</v>
          </cell>
          <cell r="D2504" t="str">
            <v>L</v>
          </cell>
        </row>
        <row r="2505">
          <cell r="A2505">
            <v>7234001950</v>
          </cell>
          <cell r="B2505" t="str">
            <v>FORN SACARIA DE RAFIA</v>
          </cell>
          <cell r="C2505">
            <v>2.8</v>
          </cell>
          <cell r="D2505" t="str">
            <v>UN</v>
          </cell>
        </row>
        <row r="2506">
          <cell r="A2506">
            <v>7234001960</v>
          </cell>
          <cell r="B2506" t="str">
            <v>FORN AREIA FINA BRANCA</v>
          </cell>
          <cell r="C2506">
            <v>93.6</v>
          </cell>
          <cell r="D2506" t="str">
            <v>M3</v>
          </cell>
        </row>
        <row r="2507">
          <cell r="A2507">
            <v>7234001970</v>
          </cell>
          <cell r="B2507" t="str">
            <v>FORN SIKA GROUT TIX</v>
          </cell>
          <cell r="C2507">
            <v>2.36</v>
          </cell>
          <cell r="D2507" t="str">
            <v>KG</v>
          </cell>
        </row>
        <row r="2508">
          <cell r="A2508">
            <v>7234001980</v>
          </cell>
          <cell r="B2508" t="str">
            <v>FORN VERNIZ EPOXI INTERGARD 2001/SIMILAR</v>
          </cell>
          <cell r="C2508">
            <v>49.08</v>
          </cell>
          <cell r="D2508" t="str">
            <v>L</v>
          </cell>
        </row>
        <row r="2509">
          <cell r="A2509">
            <v>7234001990</v>
          </cell>
          <cell r="B2509" t="str">
            <v>FORN BOMBA DOSADORA DE POLIELETROLITO</v>
          </cell>
          <cell r="C2509">
            <v>47952.2</v>
          </cell>
          <cell r="D2509" t="str">
            <v>UN</v>
          </cell>
        </row>
        <row r="2510">
          <cell r="A2510">
            <v>7234002000</v>
          </cell>
          <cell r="B2510" t="str">
            <v>FORN MEDIDOR PH P/BANCADA MICROPROCESSA</v>
          </cell>
          <cell r="C2510">
            <v>946.43</v>
          </cell>
          <cell r="D2510" t="str">
            <v>UN</v>
          </cell>
        </row>
        <row r="2511">
          <cell r="A2511">
            <v>7234002010</v>
          </cell>
          <cell r="B2511" t="str">
            <v>FORN TURBIDIMETRO PARA CAMPO/BANCADA</v>
          </cell>
          <cell r="C2511">
            <v>1261.9</v>
          </cell>
          <cell r="D2511" t="str">
            <v>UN</v>
          </cell>
        </row>
        <row r="2512">
          <cell r="A2512">
            <v>7234002020</v>
          </cell>
          <cell r="B2512" t="str">
            <v>FORN COLORIMETRO PARA FLUORETO</v>
          </cell>
          <cell r="C2512">
            <v>1261.9</v>
          </cell>
          <cell r="D2512" t="str">
            <v>UN</v>
          </cell>
        </row>
        <row r="2513">
          <cell r="A2513">
            <v>7234002030</v>
          </cell>
          <cell r="B2513" t="str">
            <v>FORN COLORIMETRO PARA COR</v>
          </cell>
          <cell r="C2513">
            <v>883.33</v>
          </cell>
          <cell r="D2513" t="str">
            <v>UN</v>
          </cell>
        </row>
        <row r="2514">
          <cell r="A2514">
            <v>7234002040</v>
          </cell>
          <cell r="B2514" t="str">
            <v>FORN MEDIDOR P/ANALISE CLORO LIVRE TOTAL</v>
          </cell>
          <cell r="C2514">
            <v>883.33</v>
          </cell>
          <cell r="D2514" t="str">
            <v>UN</v>
          </cell>
        </row>
        <row r="2515">
          <cell r="A2515">
            <v>7234002050</v>
          </cell>
          <cell r="B2515" t="str">
            <v>FORN COLORIMETRO MICROPROCES MULTIPARA</v>
          </cell>
          <cell r="C2515">
            <v>1955.95</v>
          </cell>
          <cell r="D2515" t="str">
            <v>UN</v>
          </cell>
        </row>
        <row r="2516">
          <cell r="A2516">
            <v>7234002060</v>
          </cell>
          <cell r="B2516" t="str">
            <v>FORN JAR-TEST P/ENSAIO FLOCULA SEIS PROV</v>
          </cell>
          <cell r="C2516">
            <v>3154.75</v>
          </cell>
          <cell r="D2516" t="str">
            <v>UN</v>
          </cell>
        </row>
        <row r="2517">
          <cell r="A2517">
            <v>7234002070</v>
          </cell>
          <cell r="B2517" t="str">
            <v>FORN PLACA AGITADORA SEM AQUECIMENTO</v>
          </cell>
          <cell r="C2517">
            <v>630.95</v>
          </cell>
          <cell r="D2517" t="str">
            <v>UN</v>
          </cell>
        </row>
        <row r="2518">
          <cell r="A2518">
            <v>7234002080</v>
          </cell>
          <cell r="B2518" t="str">
            <v>FORN PIPETA AUTO CAP. 5.000 MICROLITROS</v>
          </cell>
          <cell r="C2518">
            <v>820.24</v>
          </cell>
          <cell r="D2518" t="str">
            <v>UN</v>
          </cell>
        </row>
        <row r="2519">
          <cell r="A2519">
            <v>7234002090</v>
          </cell>
          <cell r="B2519" t="str">
            <v>FORN PIPETA AUTOCAPAC. MÁXIMA DE 10ML</v>
          </cell>
          <cell r="C2519">
            <v>820.24</v>
          </cell>
          <cell r="D2519" t="str">
            <v>UN</v>
          </cell>
        </row>
        <row r="2520">
          <cell r="A2520">
            <v>7234002100</v>
          </cell>
          <cell r="B2520" t="str">
            <v>FORN DISPENSADOR</v>
          </cell>
          <cell r="C2520">
            <v>2523.8</v>
          </cell>
          <cell r="D2520" t="str">
            <v>UN</v>
          </cell>
        </row>
        <row r="2521">
          <cell r="A2521">
            <v>7234002110</v>
          </cell>
          <cell r="B2521" t="str">
            <v>FORN BURETA DIGITAL CAPACIDADE 10ML</v>
          </cell>
          <cell r="C2521">
            <v>3533.32</v>
          </cell>
          <cell r="D2521" t="str">
            <v>UN</v>
          </cell>
        </row>
        <row r="2522">
          <cell r="A2522">
            <v>7234002120</v>
          </cell>
          <cell r="B2522" t="str">
            <v>FORN DEIONIZADOR AGUA CAPACIDADE 50 L/H</v>
          </cell>
          <cell r="C2522">
            <v>2328.41</v>
          </cell>
          <cell r="D2522" t="str">
            <v>UN</v>
          </cell>
        </row>
        <row r="2523">
          <cell r="A2523">
            <v>7234002130</v>
          </cell>
          <cell r="B2523" t="str">
            <v>FORN MONITOR pH ONLINE  P/CONTRO PROCESS</v>
          </cell>
          <cell r="C2523">
            <v>6309.5</v>
          </cell>
          <cell r="D2523" t="str">
            <v>UN</v>
          </cell>
        </row>
        <row r="2524">
          <cell r="A2524">
            <v>7234002140</v>
          </cell>
          <cell r="B2524" t="str">
            <v>FORN ANALISADOR TURBIDEZ PROCESSO CONTI</v>
          </cell>
          <cell r="C2524">
            <v>9085.68</v>
          </cell>
          <cell r="D2524" t="str">
            <v>UN</v>
          </cell>
        </row>
        <row r="2525">
          <cell r="A2525">
            <v>7234002150</v>
          </cell>
          <cell r="B2525" t="str">
            <v>FORN ANALISADOR FLUORETO ONLINE</v>
          </cell>
          <cell r="C2525">
            <v>26499.9</v>
          </cell>
          <cell r="D2525" t="str">
            <v>UN</v>
          </cell>
        </row>
        <row r="2526">
          <cell r="A2526">
            <v>7234002160</v>
          </cell>
          <cell r="B2526" t="str">
            <v>FORN ANALISADOR CLORO ONLINE</v>
          </cell>
          <cell r="C2526">
            <v>22714.2</v>
          </cell>
          <cell r="D2526" t="str">
            <v>UN</v>
          </cell>
        </row>
        <row r="2527">
          <cell r="A2527">
            <v>7234002170</v>
          </cell>
          <cell r="B2527" t="str">
            <v>FORN MONITOR CONTINUO DE CARGA IONICA</v>
          </cell>
          <cell r="C2527">
            <v>37857</v>
          </cell>
          <cell r="D2527" t="str">
            <v>UN</v>
          </cell>
        </row>
        <row r="2528">
          <cell r="A2528">
            <v>7234002180</v>
          </cell>
          <cell r="B2528" t="str">
            <v>FORN VIDRARIA PARA LABORATORIO</v>
          </cell>
          <cell r="C2528">
            <v>2410.23</v>
          </cell>
          <cell r="D2528" t="str">
            <v>UN</v>
          </cell>
        </row>
        <row r="2529">
          <cell r="A2529">
            <v>7234002190</v>
          </cell>
          <cell r="B2529" t="str">
            <v>FORN MADEIRA DE LEI</v>
          </cell>
          <cell r="C2529">
            <v>2107.21</v>
          </cell>
          <cell r="D2529" t="str">
            <v>M3</v>
          </cell>
        </row>
        <row r="2530">
          <cell r="A2530">
            <v>7234002200</v>
          </cell>
          <cell r="B2530" t="str">
            <v>FORN PREGO COM CABECA 17X27</v>
          </cell>
          <cell r="C2530">
            <v>11.45</v>
          </cell>
          <cell r="D2530" t="str">
            <v>KG</v>
          </cell>
        </row>
        <row r="2531">
          <cell r="A2531">
            <v>7234002210</v>
          </cell>
          <cell r="B2531" t="str">
            <v>FORN BANCADA GRANITO CINZA POLIDO E=2CM</v>
          </cell>
          <cell r="C2531">
            <v>217.14</v>
          </cell>
          <cell r="D2531" t="str">
            <v>M2</v>
          </cell>
        </row>
        <row r="2532">
          <cell r="A2532">
            <v>7234002220</v>
          </cell>
          <cell r="B2532" t="str">
            <v>FORN GRANITO POLIDO</v>
          </cell>
          <cell r="C2532">
            <v>156.82</v>
          </cell>
          <cell r="D2532" t="str">
            <v>M2</v>
          </cell>
        </row>
        <row r="2533">
          <cell r="A2533">
            <v>7234002230</v>
          </cell>
          <cell r="B2533" t="str">
            <v>FORN TORNEIRA BANC MET MANUAL LAVATORIO</v>
          </cell>
          <cell r="C2533">
            <v>37.79</v>
          </cell>
          <cell r="D2533" t="str">
            <v>UN</v>
          </cell>
        </row>
        <row r="2534">
          <cell r="A2534">
            <v>7234002240</v>
          </cell>
          <cell r="B2534" t="str">
            <v>FORN TORNEIRA BANC MET AUTOMAT LAVATORIO</v>
          </cell>
          <cell r="C2534">
            <v>126.19</v>
          </cell>
          <cell r="D2534" t="str">
            <v>UN</v>
          </cell>
        </row>
        <row r="2535">
          <cell r="A2535">
            <v>7234002250</v>
          </cell>
          <cell r="B2535" t="str">
            <v>FORN TORNEIRA BANC MET MANUAL PIA COZINH</v>
          </cell>
          <cell r="C2535">
            <v>76.21</v>
          </cell>
          <cell r="D2535" t="str">
            <v>UN</v>
          </cell>
        </row>
        <row r="2536">
          <cell r="A2536">
            <v>7234002260</v>
          </cell>
          <cell r="B2536" t="str">
            <v>FORN CAIXA DAGUA FIBRA VIDRO 500L COMPL</v>
          </cell>
          <cell r="C2536">
            <v>266.45</v>
          </cell>
          <cell r="D2536" t="str">
            <v>UN</v>
          </cell>
        </row>
        <row r="2537">
          <cell r="A2537">
            <v>7234002270</v>
          </cell>
          <cell r="B2537" t="str">
            <v>FORN TANQUE POLIETILENO 10000 L</v>
          </cell>
          <cell r="C2537">
            <v>5693.69</v>
          </cell>
          <cell r="D2537" t="str">
            <v>UN</v>
          </cell>
        </row>
        <row r="2538">
          <cell r="A2538">
            <v>7234002280</v>
          </cell>
          <cell r="B2538" t="str">
            <v>FORN TANQUE POLIETILENO 20000 L</v>
          </cell>
          <cell r="C2538">
            <v>12492.81</v>
          </cell>
          <cell r="D2538" t="str">
            <v>UN</v>
          </cell>
        </row>
        <row r="2539">
          <cell r="A2539">
            <v>7234002290</v>
          </cell>
          <cell r="B2539" t="str">
            <v>FORN CAIXA D´AGUA POLIETILENO 500 L</v>
          </cell>
          <cell r="C2539">
            <v>216.63</v>
          </cell>
          <cell r="D2539" t="str">
            <v>UN</v>
          </cell>
        </row>
        <row r="2540">
          <cell r="A2540">
            <v>7234002300</v>
          </cell>
          <cell r="B2540" t="str">
            <v>FORN CAIXA D´AGUA POLIETILENO 1000 L</v>
          </cell>
          <cell r="C2540">
            <v>385.3</v>
          </cell>
          <cell r="D2540" t="str">
            <v>UN</v>
          </cell>
        </row>
        <row r="2541">
          <cell r="A2541">
            <v>7234002310</v>
          </cell>
          <cell r="B2541" t="str">
            <v>FORN CAIXA D´AGUA POLIETILENO 5000 L</v>
          </cell>
          <cell r="C2541">
            <v>2574.28</v>
          </cell>
          <cell r="D2541" t="str">
            <v>UN</v>
          </cell>
        </row>
        <row r="2542">
          <cell r="A2542">
            <v>7234002320</v>
          </cell>
          <cell r="B2542" t="str">
            <v>FORN CAIXA GORDURA PVC DN 300 INCL TAMPA</v>
          </cell>
          <cell r="C2542">
            <v>389.61</v>
          </cell>
          <cell r="D2542" t="str">
            <v>UN</v>
          </cell>
        </row>
        <row r="2543">
          <cell r="A2543">
            <v>7234002330</v>
          </cell>
          <cell r="B2543" t="str">
            <v>FORN CAIXA PASSAGEM PVC DN300 INCL TAMPA</v>
          </cell>
          <cell r="C2543">
            <v>372.89</v>
          </cell>
          <cell r="D2543" t="str">
            <v>UN</v>
          </cell>
        </row>
        <row r="2544">
          <cell r="A2544">
            <v>7234002340</v>
          </cell>
          <cell r="B2544" t="str">
            <v>FORN AREIA LAVADA</v>
          </cell>
          <cell r="C2544">
            <v>63.94</v>
          </cell>
          <cell r="D2544" t="str">
            <v>M3</v>
          </cell>
        </row>
        <row r="2545">
          <cell r="A2545">
            <v>7234002350</v>
          </cell>
          <cell r="B2545" t="str">
            <v>FORN BACIA SANITARIA CX ACOPLADA COMPL</v>
          </cell>
          <cell r="C2545">
            <v>348.4</v>
          </cell>
          <cell r="D2545" t="str">
            <v>UN</v>
          </cell>
        </row>
        <row r="2546">
          <cell r="A2546">
            <v>7234002360</v>
          </cell>
          <cell r="B2546" t="str">
            <v>FORN CUBA DE ACO INOX NUMERO 1</v>
          </cell>
          <cell r="C2546">
            <v>156.1</v>
          </cell>
          <cell r="D2546" t="str">
            <v>UN</v>
          </cell>
        </row>
        <row r="2547">
          <cell r="A2547">
            <v>7234002370</v>
          </cell>
          <cell r="B2547" t="str">
            <v>FORN CUBA DE ACO INOX NUMERO 2</v>
          </cell>
          <cell r="C2547">
            <v>171.62</v>
          </cell>
          <cell r="D2547" t="str">
            <v>UN</v>
          </cell>
        </row>
        <row r="2548">
          <cell r="A2548">
            <v>7234002380</v>
          </cell>
          <cell r="B2548" t="str">
            <v>FORN PAPELEIRA EM METAL CROMADO</v>
          </cell>
          <cell r="C2548">
            <v>53.63</v>
          </cell>
          <cell r="D2548" t="str">
            <v>UN</v>
          </cell>
        </row>
        <row r="2549">
          <cell r="A2549">
            <v>7234002390</v>
          </cell>
          <cell r="B2549" t="str">
            <v>FORN MEIA CANA DE CONCRETO DN 300</v>
          </cell>
          <cell r="C2549">
            <v>23.09</v>
          </cell>
          <cell r="D2549" t="str">
            <v>M</v>
          </cell>
        </row>
        <row r="2550">
          <cell r="A2550">
            <v>7234002400</v>
          </cell>
          <cell r="B2550" t="str">
            <v>FORN MEIA CANA DE CONCRETO DN 400</v>
          </cell>
          <cell r="C2550">
            <v>31.83</v>
          </cell>
          <cell r="D2550" t="str">
            <v>M</v>
          </cell>
        </row>
        <row r="2551">
          <cell r="A2551">
            <v>7234002410</v>
          </cell>
          <cell r="B2551" t="str">
            <v>FORN LIXA PARA FERRO</v>
          </cell>
          <cell r="C2551">
            <v>3.51</v>
          </cell>
          <cell r="D2551" t="str">
            <v>UN</v>
          </cell>
        </row>
        <row r="2552">
          <cell r="A2552">
            <v>7234002420</v>
          </cell>
          <cell r="B2552" t="str">
            <v>FORN LIXA PARA MADEIRA E MASSA 100</v>
          </cell>
          <cell r="C2552">
            <v>0.83</v>
          </cell>
          <cell r="D2552" t="str">
            <v>UN</v>
          </cell>
        </row>
        <row r="2553">
          <cell r="A2553">
            <v>7234002430</v>
          </cell>
          <cell r="B2553" t="str">
            <v>FORN TRINCHA</v>
          </cell>
          <cell r="C2553">
            <v>4.18</v>
          </cell>
          <cell r="D2553" t="str">
            <v>UN</v>
          </cell>
        </row>
        <row r="2554">
          <cell r="A2554">
            <v>7234002440</v>
          </cell>
          <cell r="B2554" t="str">
            <v>FORN TELHA FIBROCIMENTO E=8MM</v>
          </cell>
          <cell r="C2554">
            <v>37.93</v>
          </cell>
          <cell r="D2554" t="str">
            <v>M2</v>
          </cell>
        </row>
        <row r="2555">
          <cell r="A2555">
            <v>7234002450</v>
          </cell>
          <cell r="B2555" t="str">
            <v>FORN FITA ISOLANTE ADESIVA 0,19X19MMX20M</v>
          </cell>
          <cell r="C2555">
            <v>13.19</v>
          </cell>
          <cell r="D2555" t="str">
            <v>UN</v>
          </cell>
        </row>
        <row r="2556">
          <cell r="A2556">
            <v>7234002460</v>
          </cell>
          <cell r="B2556" t="str">
            <v>FORN PISO CERAMICO PEI-5 TIPO "A" EXTRA</v>
          </cell>
          <cell r="C2556">
            <v>61.78</v>
          </cell>
          <cell r="D2556" t="str">
            <v>M2</v>
          </cell>
        </row>
        <row r="2557">
          <cell r="A2557">
            <v>7234002470</v>
          </cell>
          <cell r="B2557" t="str">
            <v>FORN REVEST CERAM PEI-3 TIPO "A" EXTRA</v>
          </cell>
          <cell r="C2557">
            <v>61.78</v>
          </cell>
          <cell r="D2557" t="str">
            <v>M2</v>
          </cell>
        </row>
        <row r="2558">
          <cell r="A2558">
            <v>7234002480</v>
          </cell>
          <cell r="B2558" t="str">
            <v>FORN SEIXO P/FILTRO GRAN 50,0 X 25,0MM</v>
          </cell>
          <cell r="C2558">
            <v>939.64</v>
          </cell>
          <cell r="D2558" t="str">
            <v>M3</v>
          </cell>
        </row>
        <row r="2559">
          <cell r="A2559">
            <v>7234002490</v>
          </cell>
          <cell r="B2559" t="str">
            <v>FORN SEIXO P/FILTRO GRAN 38,0 X 25,0MM</v>
          </cell>
          <cell r="C2559">
            <v>939.64</v>
          </cell>
          <cell r="D2559" t="str">
            <v>M3</v>
          </cell>
        </row>
        <row r="2560">
          <cell r="A2560">
            <v>7234002500</v>
          </cell>
          <cell r="B2560" t="str">
            <v>FORN SEIXO P/FILTRO GRAN 25,0 X 19,0MM</v>
          </cell>
          <cell r="C2560">
            <v>920.99</v>
          </cell>
          <cell r="D2560" t="str">
            <v>M3</v>
          </cell>
        </row>
        <row r="2561">
          <cell r="A2561">
            <v>7234002510</v>
          </cell>
          <cell r="B2561" t="str">
            <v>FORN AREIA P/FILTRO TE=0,50MM CU=1,50MM</v>
          </cell>
          <cell r="C2561">
            <v>1136.49</v>
          </cell>
          <cell r="D2561" t="str">
            <v>M3</v>
          </cell>
        </row>
        <row r="2562">
          <cell r="A2562">
            <v>7234002520</v>
          </cell>
          <cell r="B2562" t="str">
            <v>FORN CARVAO ANTRAC TE=0,90A1,00 CU=1,50</v>
          </cell>
          <cell r="C2562">
            <v>1823.1</v>
          </cell>
          <cell r="D2562" t="str">
            <v>M3</v>
          </cell>
        </row>
        <row r="2563">
          <cell r="A2563">
            <v>7234002530</v>
          </cell>
          <cell r="B2563" t="str">
            <v>FORN CARVAO ANTRAC TE=1,10A1,30 CU=1,50</v>
          </cell>
          <cell r="C2563">
            <v>3381.89</v>
          </cell>
          <cell r="D2563" t="str">
            <v>M3</v>
          </cell>
        </row>
        <row r="2564">
          <cell r="A2564">
            <v>7234002540</v>
          </cell>
          <cell r="B2564" t="str">
            <v>FORN TIJOLO MACICO P/ LEITO DE SECAGEM</v>
          </cell>
          <cell r="C2564">
            <v>1.38</v>
          </cell>
          <cell r="D2564" t="str">
            <v>UN</v>
          </cell>
        </row>
        <row r="2565">
          <cell r="A2565">
            <v>7234002550</v>
          </cell>
          <cell r="B2565" t="str">
            <v>FORN TOMADA 10A 2P+T C/ ESPELHO</v>
          </cell>
          <cell r="C2565">
            <v>7.57</v>
          </cell>
          <cell r="D2565" t="str">
            <v>UN</v>
          </cell>
        </row>
        <row r="2566">
          <cell r="A2566">
            <v>7234002560</v>
          </cell>
          <cell r="B2566" t="str">
            <v>FORN TOMADA 20A 2P+T C/ ESPELHO</v>
          </cell>
          <cell r="C2566">
            <v>13.11</v>
          </cell>
          <cell r="D2566" t="str">
            <v>UN</v>
          </cell>
        </row>
        <row r="2567">
          <cell r="A2567">
            <v>7234002570</v>
          </cell>
          <cell r="B2567" t="str">
            <v>FORN TANQUE VERT ESTAC POLIETILENO 100L</v>
          </cell>
          <cell r="C2567">
            <v>883.33</v>
          </cell>
          <cell r="D2567" t="str">
            <v>UN</v>
          </cell>
        </row>
        <row r="2568">
          <cell r="A2568">
            <v>7234002580</v>
          </cell>
          <cell r="B2568" t="str">
            <v>FORN TANQUE VERT ESTAC POLIETILENO 150L</v>
          </cell>
          <cell r="C2568">
            <v>933.81</v>
          </cell>
          <cell r="D2568" t="str">
            <v>UN</v>
          </cell>
        </row>
        <row r="2569">
          <cell r="A2569">
            <v>7234002590</v>
          </cell>
          <cell r="B2569" t="str">
            <v>FORN TANQUE HORIZ ROTOM POLIETIL 2500L</v>
          </cell>
          <cell r="C2569">
            <v>5426.17</v>
          </cell>
          <cell r="D2569" t="str">
            <v>UN</v>
          </cell>
        </row>
        <row r="2570">
          <cell r="A2570">
            <v>7234002600</v>
          </cell>
          <cell r="B2570" t="str">
            <v>FORN TUBO RETANG PVC DECANT 50X90X1200MM</v>
          </cell>
          <cell r="C2570">
            <v>14.47</v>
          </cell>
          <cell r="D2570" t="str">
            <v>UN</v>
          </cell>
        </row>
        <row r="2571">
          <cell r="A2571">
            <v>7234002610</v>
          </cell>
          <cell r="B2571" t="str">
            <v>FORN SUPORTE PVC BRANCO MODULO DECANT</v>
          </cell>
          <cell r="C2571">
            <v>9.49</v>
          </cell>
          <cell r="D2571" t="str">
            <v>UN</v>
          </cell>
        </row>
        <row r="2572">
          <cell r="A2572">
            <v>7235000001</v>
          </cell>
          <cell r="B2572" t="str">
            <v>RETIRADA DO MAT HIDR ETE CASTELO</v>
          </cell>
          <cell r="C2572">
            <v>4156</v>
          </cell>
          <cell r="D2572" t="str">
            <v>UN</v>
          </cell>
        </row>
        <row r="2573">
          <cell r="A2573">
            <v>7235000002</v>
          </cell>
          <cell r="B2573" t="str">
            <v>MONT/INST MAT HIDR ETE CASTELO</v>
          </cell>
          <cell r="C2573">
            <v>3324.8</v>
          </cell>
          <cell r="D2573" t="str">
            <v>UN</v>
          </cell>
        </row>
        <row r="2574">
          <cell r="A2574">
            <v>7235000010</v>
          </cell>
          <cell r="B2574" t="str">
            <v>ENGENHEIRO JUNIOR</v>
          </cell>
          <cell r="C2574">
            <v>117.52</v>
          </cell>
          <cell r="D2574" t="str">
            <v>HRS</v>
          </cell>
        </row>
        <row r="2575">
          <cell r="A2575">
            <v>7235000020</v>
          </cell>
          <cell r="B2575" t="str">
            <v>ENGENHEIRO PLENO</v>
          </cell>
          <cell r="C2575">
            <v>141.03</v>
          </cell>
          <cell r="D2575" t="str">
            <v>HRS</v>
          </cell>
        </row>
        <row r="2576">
          <cell r="A2576">
            <v>7235000030</v>
          </cell>
          <cell r="B2576" t="str">
            <v>ENGENHEIRO SENIOR</v>
          </cell>
          <cell r="C2576">
            <v>176.28</v>
          </cell>
          <cell r="D2576" t="str">
            <v>HRS</v>
          </cell>
        </row>
        <row r="2577">
          <cell r="A2577">
            <v>7235000040</v>
          </cell>
          <cell r="B2577" t="str">
            <v>ENGENHEIRO MASTER</v>
          </cell>
          <cell r="C2577">
            <v>229.17</v>
          </cell>
          <cell r="D2577" t="str">
            <v>HRS</v>
          </cell>
        </row>
        <row r="2578">
          <cell r="A2578">
            <v>7235000050</v>
          </cell>
          <cell r="B2578" t="str">
            <v>ENGENHEIRO JUNIOR</v>
          </cell>
          <cell r="C2578">
            <v>25854.4</v>
          </cell>
          <cell r="D2578" t="str">
            <v>MES</v>
          </cell>
        </row>
        <row r="2579">
          <cell r="A2579">
            <v>7235000060</v>
          </cell>
          <cell r="B2579" t="str">
            <v>ENGENHEIRO PLENO</v>
          </cell>
          <cell r="C2579">
            <v>31026.6</v>
          </cell>
          <cell r="D2579" t="str">
            <v>MES</v>
          </cell>
        </row>
        <row r="2580">
          <cell r="A2580">
            <v>7235000070</v>
          </cell>
          <cell r="B2580" t="str">
            <v>ENGENHEIRO SENIOR</v>
          </cell>
          <cell r="C2580">
            <v>38781.6</v>
          </cell>
          <cell r="D2580" t="str">
            <v>MES</v>
          </cell>
        </row>
        <row r="2581">
          <cell r="A2581">
            <v>7235000080</v>
          </cell>
          <cell r="B2581" t="str">
            <v>ENGENHEIRO MASTER</v>
          </cell>
          <cell r="C2581">
            <v>50417.4</v>
          </cell>
          <cell r="D2581" t="str">
            <v>MES</v>
          </cell>
        </row>
        <row r="2582">
          <cell r="A2582">
            <v>7235000130</v>
          </cell>
          <cell r="B2582" t="str">
            <v>ANALISTA CONTABIL JUNIOR</v>
          </cell>
          <cell r="C2582">
            <v>17804.6</v>
          </cell>
          <cell r="D2582" t="str">
            <v>MES</v>
          </cell>
        </row>
        <row r="2583">
          <cell r="A2583">
            <v>7235000140</v>
          </cell>
          <cell r="B2583" t="str">
            <v>ANALISTA CONTABIL PLENO</v>
          </cell>
          <cell r="C2583">
            <v>22554.4</v>
          </cell>
          <cell r="D2583" t="str">
            <v>MES</v>
          </cell>
        </row>
        <row r="2584">
          <cell r="A2584">
            <v>7235000150</v>
          </cell>
          <cell r="B2584" t="str">
            <v>ANALISTA CONTABIL SENIOR</v>
          </cell>
          <cell r="C2584">
            <v>30305</v>
          </cell>
          <cell r="D2584" t="str">
            <v>MES</v>
          </cell>
        </row>
        <row r="2585">
          <cell r="A2585">
            <v>7235000160</v>
          </cell>
          <cell r="B2585" t="str">
            <v>ANALISTA CONTABIL MASTER</v>
          </cell>
          <cell r="C2585">
            <v>40724.2</v>
          </cell>
          <cell r="D2585" t="str">
            <v>MES</v>
          </cell>
        </row>
        <row r="2586">
          <cell r="A2586">
            <v>7235000170</v>
          </cell>
          <cell r="B2586" t="str">
            <v>ANALISTA DE SISTEMAS JUNIOR</v>
          </cell>
          <cell r="C2586">
            <v>17804.6</v>
          </cell>
          <cell r="D2586" t="str">
            <v>MES</v>
          </cell>
        </row>
        <row r="2587">
          <cell r="A2587">
            <v>7235000180</v>
          </cell>
          <cell r="B2587" t="str">
            <v>ANALISTA DE SISTEMAS PLENO</v>
          </cell>
          <cell r="C2587">
            <v>22554.4</v>
          </cell>
          <cell r="D2587" t="str">
            <v>MES</v>
          </cell>
        </row>
        <row r="2588">
          <cell r="A2588">
            <v>7235000190</v>
          </cell>
          <cell r="B2588" t="str">
            <v>ANALISTA DE SISTEMAS SENIOR</v>
          </cell>
          <cell r="C2588">
            <v>30305</v>
          </cell>
          <cell r="D2588" t="str">
            <v>MES</v>
          </cell>
        </row>
        <row r="2589">
          <cell r="A2589">
            <v>7235000200</v>
          </cell>
          <cell r="B2589" t="str">
            <v>ANALISTA DE SISTEMAS MASTER</v>
          </cell>
          <cell r="C2589">
            <v>40724.2</v>
          </cell>
          <cell r="D2589" t="str">
            <v>MES</v>
          </cell>
        </row>
        <row r="2590">
          <cell r="A2590">
            <v>7235000210</v>
          </cell>
          <cell r="B2590" t="str">
            <v>TECNICO CONSTRUCAO CIVIL</v>
          </cell>
          <cell r="C2590">
            <v>41.49</v>
          </cell>
          <cell r="D2590" t="str">
            <v>HRS</v>
          </cell>
        </row>
        <row r="2591">
          <cell r="A2591">
            <v>7235000220</v>
          </cell>
          <cell r="B2591" t="str">
            <v>TECNICO CONSTRUCAO CIVIL</v>
          </cell>
          <cell r="C2591">
            <v>9127.8</v>
          </cell>
          <cell r="D2591" t="str">
            <v>MES</v>
          </cell>
        </row>
        <row r="2592">
          <cell r="A2592">
            <v>7235000230</v>
          </cell>
          <cell r="B2592" t="str">
            <v>SECRETARIA</v>
          </cell>
          <cell r="C2592">
            <v>6085.2</v>
          </cell>
          <cell r="D2592" t="str">
            <v>MES</v>
          </cell>
        </row>
        <row r="2593">
          <cell r="A2593">
            <v>7235000240</v>
          </cell>
          <cell r="B2593" t="str">
            <v>AUXILIAR ADMINISTRATIVO</v>
          </cell>
          <cell r="C2593">
            <v>6085.2</v>
          </cell>
          <cell r="D2593" t="str">
            <v>MES</v>
          </cell>
        </row>
        <row r="2594">
          <cell r="A2594">
            <v>7235000250</v>
          </cell>
          <cell r="B2594" t="str">
            <v>FAXINEIRA/COPEIRA</v>
          </cell>
          <cell r="C2594">
            <v>4021.6</v>
          </cell>
          <cell r="D2594" t="str">
            <v>MES</v>
          </cell>
        </row>
        <row r="2595">
          <cell r="A2595">
            <v>7235000260</v>
          </cell>
          <cell r="B2595" t="str">
            <v>CONSULTOR GERAL</v>
          </cell>
          <cell r="C2595">
            <v>375.15</v>
          </cell>
          <cell r="D2595" t="str">
            <v>HRS</v>
          </cell>
        </row>
        <row r="2596">
          <cell r="A2596">
            <v>7235000270</v>
          </cell>
          <cell r="B2596" t="str">
            <v>CONSULTOR ESPECIALIZADO</v>
          </cell>
          <cell r="C2596">
            <v>450.09</v>
          </cell>
          <cell r="D2596" t="str">
            <v>HRS</v>
          </cell>
        </row>
        <row r="2597">
          <cell r="A2597">
            <v>7235000280</v>
          </cell>
          <cell r="B2597" t="str">
            <v>COORDENADOR GERAL</v>
          </cell>
          <cell r="C2597">
            <v>60500.88</v>
          </cell>
          <cell r="D2597" t="str">
            <v>MES</v>
          </cell>
        </row>
        <row r="2598">
          <cell r="A2598">
            <v>7235000290</v>
          </cell>
          <cell r="B2598" t="str">
            <v>COORDENADOR DE SUPERVISAO DE OBRA</v>
          </cell>
          <cell r="C2598">
            <v>46537.92</v>
          </cell>
          <cell r="D2598" t="str">
            <v>MES</v>
          </cell>
        </row>
        <row r="2599">
          <cell r="A2599">
            <v>7235000300</v>
          </cell>
          <cell r="B2599" t="str">
            <v>COORDENADOR SOCIOAMBIENTAL</v>
          </cell>
          <cell r="C2599">
            <v>33632.5</v>
          </cell>
          <cell r="D2599" t="str">
            <v>MES</v>
          </cell>
        </row>
        <row r="2600">
          <cell r="A2600">
            <v>7235000310</v>
          </cell>
          <cell r="B2600" t="str">
            <v>ANALISTA SOCIOAMBIENTAL</v>
          </cell>
          <cell r="C2600">
            <v>11763.4</v>
          </cell>
          <cell r="D2600" t="str">
            <v>MES</v>
          </cell>
        </row>
        <row r="2601">
          <cell r="A2601">
            <v>7235000320</v>
          </cell>
          <cell r="B2601" t="str">
            <v>ARQUEOLOGO</v>
          </cell>
          <cell r="C2601">
            <v>94.02</v>
          </cell>
          <cell r="D2601" t="str">
            <v>HRS</v>
          </cell>
        </row>
        <row r="2602">
          <cell r="A2602">
            <v>7235000330</v>
          </cell>
          <cell r="B2602" t="str">
            <v>SECRETARIA BILINGUE</v>
          </cell>
          <cell r="C2602">
            <v>41.49</v>
          </cell>
          <cell r="D2602" t="str">
            <v>HRS</v>
          </cell>
        </row>
        <row r="2603">
          <cell r="A2603">
            <v>7235000340</v>
          </cell>
          <cell r="B2603" t="str">
            <v>COPEIRA/FAXINEIRA</v>
          </cell>
          <cell r="C2603">
            <v>18.28</v>
          </cell>
          <cell r="D2603" t="str">
            <v>HRS</v>
          </cell>
        </row>
        <row r="2604">
          <cell r="A2604">
            <v>7235000350</v>
          </cell>
          <cell r="B2604" t="str">
            <v>SECRETARIA</v>
          </cell>
          <cell r="C2604">
            <v>27.66</v>
          </cell>
          <cell r="D2604" t="str">
            <v>HRS</v>
          </cell>
        </row>
        <row r="2605">
          <cell r="A2605">
            <v>7235000360</v>
          </cell>
          <cell r="B2605" t="str">
            <v>TECNICO MEIO AMBIENTE</v>
          </cell>
          <cell r="C2605">
            <v>41.49</v>
          </cell>
          <cell r="D2605" t="str">
            <v>HRS</v>
          </cell>
        </row>
        <row r="2606">
          <cell r="A2606">
            <v>7235000370</v>
          </cell>
          <cell r="B2606" t="str">
            <v>TECNICO MEIO AMBIENTE</v>
          </cell>
          <cell r="C2606">
            <v>9127.8</v>
          </cell>
          <cell r="D2606" t="str">
            <v>MES</v>
          </cell>
        </row>
        <row r="2607">
          <cell r="A2607">
            <v>7235000380</v>
          </cell>
          <cell r="B2607" t="str">
            <v>TECNICO SEGURANCA DO TRABALHO</v>
          </cell>
          <cell r="C2607">
            <v>41.49</v>
          </cell>
          <cell r="D2607" t="str">
            <v>HRS</v>
          </cell>
        </row>
        <row r="2608">
          <cell r="A2608">
            <v>7235000390</v>
          </cell>
          <cell r="B2608" t="str">
            <v>TECNICO SEGURANCA DO TRABALHO</v>
          </cell>
          <cell r="C2608">
            <v>9127.8</v>
          </cell>
          <cell r="D2608" t="str">
            <v>MES</v>
          </cell>
        </row>
        <row r="2609">
          <cell r="A2609">
            <v>7235000400</v>
          </cell>
          <cell r="B2609" t="str">
            <v>TECNOLOGO</v>
          </cell>
          <cell r="C2609">
            <v>69.15</v>
          </cell>
          <cell r="D2609" t="str">
            <v>HRS</v>
          </cell>
        </row>
        <row r="2610">
          <cell r="A2610">
            <v>7235000410</v>
          </cell>
          <cell r="B2610" t="str">
            <v>TECNOLOGO</v>
          </cell>
          <cell r="C2610">
            <v>15213</v>
          </cell>
          <cell r="D2610" t="str">
            <v>MES</v>
          </cell>
        </row>
        <row r="2611">
          <cell r="A2611">
            <v>7235000420</v>
          </cell>
          <cell r="B2611" t="str">
            <v>ANALISTA SOCIOAMBIENTAL PLENO</v>
          </cell>
          <cell r="C2611">
            <v>14898.4</v>
          </cell>
          <cell r="D2611" t="str">
            <v>MES</v>
          </cell>
        </row>
        <row r="2612">
          <cell r="A2612">
            <v>7235000430</v>
          </cell>
          <cell r="B2612" t="str">
            <v>ANALISTA SOCIOAMBIENTAL SENIOR</v>
          </cell>
          <cell r="C2612">
            <v>20020</v>
          </cell>
          <cell r="D2612" t="str">
            <v>MES</v>
          </cell>
        </row>
        <row r="2613">
          <cell r="A2613">
            <v>7235000440</v>
          </cell>
          <cell r="B2613" t="str">
            <v>ANALISTA SOCIOAMBIENTAL MASTER</v>
          </cell>
          <cell r="C2613">
            <v>122.3</v>
          </cell>
          <cell r="D2613" t="str">
            <v>MES</v>
          </cell>
        </row>
        <row r="2614">
          <cell r="A2614">
            <v>7235000450</v>
          </cell>
          <cell r="B2614" t="str">
            <v>ASSESSORIA EM COMUNICAÇÃO JUNIOR</v>
          </cell>
          <cell r="C2614">
            <v>10463.2</v>
          </cell>
          <cell r="D2614" t="str">
            <v>MES</v>
          </cell>
        </row>
        <row r="2615">
          <cell r="A2615">
            <v>7235000460</v>
          </cell>
          <cell r="B2615" t="str">
            <v>ASSESSORIA EM COMUNICAÇÃO PLENO</v>
          </cell>
          <cell r="C2615">
            <v>13255</v>
          </cell>
          <cell r="D2615" t="str">
            <v>MES</v>
          </cell>
        </row>
        <row r="2616">
          <cell r="A2616">
            <v>7235000470</v>
          </cell>
          <cell r="B2616" t="str">
            <v>ASSESSORIA EM COMUNICAÇÃO SENIOR</v>
          </cell>
          <cell r="C2616">
            <v>17813.4</v>
          </cell>
          <cell r="D2616" t="str">
            <v>MES</v>
          </cell>
        </row>
        <row r="2617">
          <cell r="A2617">
            <v>7235000480</v>
          </cell>
          <cell r="B2617" t="str">
            <v>ASSESSORIA EM COMUNICAÇÃO MASTER</v>
          </cell>
          <cell r="C2617">
            <v>23940.4</v>
          </cell>
          <cell r="D2617" t="str">
            <v>MES</v>
          </cell>
        </row>
        <row r="2618">
          <cell r="A2618">
            <v>7235000490</v>
          </cell>
          <cell r="B2618" t="str">
            <v>TECNICO INFORMATICA</v>
          </cell>
          <cell r="C2618">
            <v>7607.6</v>
          </cell>
          <cell r="D2618" t="str">
            <v>MES</v>
          </cell>
        </row>
        <row r="2619">
          <cell r="A2619">
            <v>7235000500</v>
          </cell>
          <cell r="B2619" t="str">
            <v>ENCARREGADO</v>
          </cell>
          <cell r="C2619">
            <v>28.6</v>
          </cell>
          <cell r="D2619" t="str">
            <v>HRS</v>
          </cell>
        </row>
        <row r="2620">
          <cell r="A2620">
            <v>7235000510</v>
          </cell>
          <cell r="B2620" t="str">
            <v>GERENTE EXECUTIVO</v>
          </cell>
          <cell r="C2620">
            <v>55459.14</v>
          </cell>
          <cell r="D2620" t="str">
            <v>MES</v>
          </cell>
        </row>
        <row r="2621">
          <cell r="A2621">
            <v>7235000520</v>
          </cell>
          <cell r="B2621" t="str">
            <v>CONSULTOR JURIDICO</v>
          </cell>
          <cell r="C2621">
            <v>303.03</v>
          </cell>
          <cell r="D2621" t="str">
            <v>HRS</v>
          </cell>
        </row>
        <row r="2622">
          <cell r="A2622">
            <v>7235000530</v>
          </cell>
          <cell r="B2622" t="str">
            <v>CONSULTOR EM PROJETOS SOCIAIS</v>
          </cell>
          <cell r="C2622">
            <v>200.21</v>
          </cell>
          <cell r="D2622" t="str">
            <v>HRS</v>
          </cell>
        </row>
        <row r="2623">
          <cell r="A2623">
            <v>7236000010</v>
          </cell>
          <cell r="B2623" t="str">
            <v>RETROESCAVADEIRA</v>
          </cell>
          <cell r="C2623">
            <v>113.62</v>
          </cell>
          <cell r="D2623" t="str">
            <v>HRS</v>
          </cell>
        </row>
        <row r="2624">
          <cell r="A2624">
            <v>7236000020</v>
          </cell>
          <cell r="B2624" t="str">
            <v>CAMINHAO JATO-VACUO</v>
          </cell>
          <cell r="C2624">
            <v>291.83</v>
          </cell>
          <cell r="D2624" t="str">
            <v>HRS</v>
          </cell>
        </row>
        <row r="2625">
          <cell r="A2625">
            <v>7236000030</v>
          </cell>
          <cell r="B2625" t="str">
            <v>VEICULO PARA FISCALIZACA DE OBRA</v>
          </cell>
          <cell r="C2625">
            <v>3380.53</v>
          </cell>
          <cell r="D2625" t="str">
            <v>MES</v>
          </cell>
        </row>
        <row r="2626">
          <cell r="A2626">
            <v>7236000040</v>
          </cell>
          <cell r="B2626" t="str">
            <v>CAMINHAO CAPACIDADE 6TON SEM MOTORISTA</v>
          </cell>
          <cell r="C2626">
            <v>10073.7</v>
          </cell>
          <cell r="D2626" t="str">
            <v>UNM</v>
          </cell>
        </row>
        <row r="2627">
          <cell r="A2627">
            <v>7236000050</v>
          </cell>
          <cell r="B2627" t="str">
            <v>CAMINHAO CARROCERIA CAP DE 8 A 10 T</v>
          </cell>
          <cell r="C2627">
            <v>93.99</v>
          </cell>
          <cell r="D2627" t="str">
            <v>HRS</v>
          </cell>
        </row>
        <row r="2628">
          <cell r="A2628">
            <v>7236000060</v>
          </cell>
          <cell r="B2628" t="str">
            <v>ROLO COMPACTADOR VIBRATORIO LISO</v>
          </cell>
          <cell r="C2628">
            <v>109.8</v>
          </cell>
          <cell r="D2628" t="str">
            <v>HRS</v>
          </cell>
        </row>
        <row r="2629">
          <cell r="A2629">
            <v>7236000070</v>
          </cell>
          <cell r="B2629" t="str">
            <v>ESCAVADEIRA HIDRAULICA SOBRE ESTEIRA</v>
          </cell>
          <cell r="C2629">
            <v>209.13</v>
          </cell>
          <cell r="D2629" t="str">
            <v>HRS</v>
          </cell>
        </row>
        <row r="2630">
          <cell r="A2630">
            <v>7236000080</v>
          </cell>
          <cell r="B2630" t="str">
            <v>GERADOR DE ENERGIA 12KVA</v>
          </cell>
          <cell r="C2630">
            <v>17.46</v>
          </cell>
          <cell r="D2630" t="str">
            <v>HRS</v>
          </cell>
        </row>
        <row r="2631">
          <cell r="A2631">
            <v>7236000090</v>
          </cell>
          <cell r="B2631" t="str">
            <v>ROCADEIRA</v>
          </cell>
          <cell r="C2631">
            <v>414.67</v>
          </cell>
          <cell r="D2631" t="str">
            <v>UNM</v>
          </cell>
        </row>
        <row r="2632">
          <cell r="A2632">
            <v>7236000100</v>
          </cell>
          <cell r="B2632" t="str">
            <v>BETONEIRA ELETRICA</v>
          </cell>
          <cell r="C2632">
            <v>1.43</v>
          </cell>
          <cell r="D2632" t="str">
            <v>HRS</v>
          </cell>
        </row>
        <row r="2633">
          <cell r="A2633">
            <v>7236000110</v>
          </cell>
          <cell r="B2633" t="str">
            <v>VIBRADOR IMERSAO</v>
          </cell>
          <cell r="C2633">
            <v>18.32</v>
          </cell>
          <cell r="D2633" t="str">
            <v>HRS</v>
          </cell>
        </row>
        <row r="2634">
          <cell r="A2634">
            <v>7236000120</v>
          </cell>
          <cell r="B2634" t="str">
            <v>COMPRESSOR AR 160PCM REBOCAVEL</v>
          </cell>
          <cell r="C2634">
            <v>16.95</v>
          </cell>
          <cell r="D2634" t="str">
            <v>HRS</v>
          </cell>
        </row>
        <row r="2635">
          <cell r="A2635">
            <v>7236000130</v>
          </cell>
          <cell r="B2635" t="str">
            <v>BOMBA ALTA PRESSÃO PARA LAVAGEM</v>
          </cell>
          <cell r="C2635">
            <v>170.1</v>
          </cell>
          <cell r="D2635" t="str">
            <v>UNM</v>
          </cell>
        </row>
        <row r="2636">
          <cell r="A2636">
            <v>7236000140</v>
          </cell>
          <cell r="B2636" t="str">
            <v>ESCAVADEIRA HIDRAULICA SOBRE ESTEIRAS</v>
          </cell>
          <cell r="C2636">
            <v>209.13</v>
          </cell>
          <cell r="D2636" t="str">
            <v>HRS</v>
          </cell>
        </row>
        <row r="2637">
          <cell r="A2637">
            <v>7236000150</v>
          </cell>
          <cell r="B2637" t="str">
            <v>GUINDAUTO (CAMINHAO MUNCK) ATE 10T</v>
          </cell>
          <cell r="C2637">
            <v>195.95</v>
          </cell>
          <cell r="D2637" t="str">
            <v>HRS</v>
          </cell>
        </row>
        <row r="2638">
          <cell r="A2638">
            <v>7236000160</v>
          </cell>
          <cell r="B2638" t="str">
            <v>CAMINHAO BASCULANTE CAPACIDADE 5M3</v>
          </cell>
          <cell r="C2638">
            <v>87.15</v>
          </cell>
          <cell r="D2638" t="str">
            <v>HRS</v>
          </cell>
        </row>
        <row r="2639">
          <cell r="A2639">
            <v>7236000170</v>
          </cell>
          <cell r="B2639" t="str">
            <v>PA CARREGADEIRA SOBRE PNEUS CAP 1,90 M3</v>
          </cell>
          <cell r="C2639">
            <v>145.8</v>
          </cell>
          <cell r="D2639" t="str">
            <v>HRS</v>
          </cell>
        </row>
        <row r="2640">
          <cell r="A2640">
            <v>7236000180</v>
          </cell>
          <cell r="B2640" t="str">
            <v>EXAUSTOR CENTRIFUGO MONOFASICO/TRIFASICO</v>
          </cell>
          <cell r="C2640">
            <v>97.11</v>
          </cell>
          <cell r="D2640" t="str">
            <v>L</v>
          </cell>
        </row>
        <row r="2641">
          <cell r="A2641">
            <v>7236000190</v>
          </cell>
          <cell r="B2641" t="str">
            <v>CONJUNTO DE TRIPE DE RESGATE</v>
          </cell>
          <cell r="C2641">
            <v>107.19</v>
          </cell>
          <cell r="D2641" t="str">
            <v>L</v>
          </cell>
        </row>
        <row r="2642">
          <cell r="A2642">
            <v>7236000200</v>
          </cell>
          <cell r="B2642" t="str">
            <v>DETECTOR DE CLORO DIGITAL PORTATIL CALIB</v>
          </cell>
          <cell r="C2642">
            <v>168.11</v>
          </cell>
          <cell r="D2642" t="str">
            <v>UNM</v>
          </cell>
        </row>
        <row r="2643">
          <cell r="A2643">
            <v>7236000210</v>
          </cell>
          <cell r="B2643" t="str">
            <v>EMPILHADEIRA CARGA ATE 6T COMBUST OPERAD</v>
          </cell>
          <cell r="C2643">
            <v>69.05</v>
          </cell>
          <cell r="D2643" t="str">
            <v>HRS</v>
          </cell>
        </row>
        <row r="2644">
          <cell r="A2644">
            <v>7236000220</v>
          </cell>
          <cell r="B2644" t="str">
            <v>CAMINHAO VACUO</v>
          </cell>
          <cell r="C2644">
            <v>151.72</v>
          </cell>
          <cell r="D2644" t="str">
            <v>HRS</v>
          </cell>
        </row>
        <row r="2645">
          <cell r="A2645">
            <v>7236000230</v>
          </cell>
          <cell r="B2645" t="str">
            <v>EMPILHADEIRA ELETRICA CAP 1600KG -MANUAL</v>
          </cell>
          <cell r="C2645">
            <v>42261.03</v>
          </cell>
          <cell r="D2645" t="str">
            <v>UN</v>
          </cell>
        </row>
        <row r="2646">
          <cell r="A2646">
            <v>7236000240</v>
          </cell>
          <cell r="B2646" t="str">
            <v>MINI CARREGADEIRA COM OPER E COMB</v>
          </cell>
          <cell r="C2646">
            <v>1325</v>
          </cell>
          <cell r="D2646" t="str">
            <v>UND</v>
          </cell>
        </row>
        <row r="2647">
          <cell r="A2647">
            <v>7236000250</v>
          </cell>
          <cell r="B2647" t="str">
            <v>MINI CARREGADEIRA PT 47HP C/ OPER E COMB</v>
          </cell>
          <cell r="C2647">
            <v>80.55</v>
          </cell>
          <cell r="D2647" t="str">
            <v>H</v>
          </cell>
        </row>
        <row r="2648">
          <cell r="A2648">
            <v>7236000260</v>
          </cell>
          <cell r="B2648" t="str">
            <v>GUINDAUTO (CAMINHAO MUNCK) 15T</v>
          </cell>
          <cell r="C2648">
            <v>238.04</v>
          </cell>
          <cell r="D2648" t="str">
            <v>HRS</v>
          </cell>
        </row>
        <row r="2649">
          <cell r="A2649">
            <v>7236000270</v>
          </cell>
          <cell r="B2649" t="str">
            <v>COMPACTADOR TIPO SAPO ATE 5CV</v>
          </cell>
          <cell r="C2649">
            <v>4.1</v>
          </cell>
          <cell r="D2649" t="str">
            <v>HRS</v>
          </cell>
        </row>
        <row r="2650">
          <cell r="A2650">
            <v>7236000280</v>
          </cell>
          <cell r="B2650" t="str">
            <v>COMPRESSOR AR 170PCM REBOC C/ MARTELETE</v>
          </cell>
          <cell r="C2650">
            <v>24.87</v>
          </cell>
          <cell r="D2650" t="str">
            <v>HRS</v>
          </cell>
        </row>
        <row r="2651">
          <cell r="A2651">
            <v>7236000290</v>
          </cell>
          <cell r="B2651" t="str">
            <v>COMPRESSOR DE AR (26 LITROS)</v>
          </cell>
          <cell r="C2651">
            <v>1496.92</v>
          </cell>
          <cell r="D2651" t="str">
            <v>UN</v>
          </cell>
        </row>
        <row r="2652">
          <cell r="A2652">
            <v>7236000300</v>
          </cell>
          <cell r="B2652" t="str">
            <v>CONJ MISTURADOR DE FLUXO AXIAL MTAC</v>
          </cell>
          <cell r="C2652">
            <v>13340.82</v>
          </cell>
          <cell r="D2652" t="str">
            <v>UN</v>
          </cell>
        </row>
        <row r="2653">
          <cell r="A2653">
            <v>7236000310</v>
          </cell>
          <cell r="B2653" t="str">
            <v>RECEPTOR DE SACO DE VALVULA DESVIADOR</v>
          </cell>
          <cell r="C2653">
            <v>70490.5</v>
          </cell>
          <cell r="D2653" t="str">
            <v>UN</v>
          </cell>
        </row>
        <row r="2654">
          <cell r="A2654">
            <v>7236000320</v>
          </cell>
          <cell r="B2654" t="str">
            <v>CAMINHONETE ATE 0,7T COMBUSTIVEL</v>
          </cell>
          <cell r="C2654">
            <v>30.18</v>
          </cell>
          <cell r="D2654" t="str">
            <v>HRS</v>
          </cell>
        </row>
        <row r="2655">
          <cell r="A2655">
            <v>7236000330</v>
          </cell>
          <cell r="B2655" t="str">
            <v>CAMINHONETE ATE 1,2T COMBUSTIVEL</v>
          </cell>
          <cell r="C2655">
            <v>64.12</v>
          </cell>
          <cell r="D2655" t="str">
            <v>HRS</v>
          </cell>
        </row>
        <row r="2656">
          <cell r="A2656">
            <v>7236000340</v>
          </cell>
          <cell r="B2656" t="str">
            <v>CAMINHONETE ATE 0,7T COMBUSTIV MOTORIST</v>
          </cell>
          <cell r="C2656">
            <v>44.8</v>
          </cell>
          <cell r="D2656" t="str">
            <v>HRS</v>
          </cell>
        </row>
        <row r="2657">
          <cell r="A2657">
            <v>7236000350</v>
          </cell>
          <cell r="B2657" t="str">
            <v>CAMINHONETE ATE 1,2T COMBUSTIV MOTORIST</v>
          </cell>
          <cell r="C2657">
            <v>78.73</v>
          </cell>
          <cell r="D2657" t="str">
            <v>HRS</v>
          </cell>
        </row>
        <row r="2658">
          <cell r="A2658">
            <v>7236000360</v>
          </cell>
          <cell r="B2658" t="str">
            <v>LOCACAO CAMINHON CAP MIN. 500KG - S/ MOT</v>
          </cell>
          <cell r="C2658">
            <v>4908.6</v>
          </cell>
          <cell r="D2658" t="str">
            <v>UNM</v>
          </cell>
        </row>
        <row r="2659">
          <cell r="A2659">
            <v>7236000370</v>
          </cell>
          <cell r="B2659" t="str">
            <v>LOCACAO CAMINHON CAP MIN. 500KG - S/ MOT</v>
          </cell>
          <cell r="C2659">
            <v>24.54</v>
          </cell>
          <cell r="D2659" t="str">
            <v>HRS</v>
          </cell>
        </row>
        <row r="2660">
          <cell r="A2660">
            <v>7236000380</v>
          </cell>
          <cell r="B2660" t="str">
            <v>CAMINHAO BASCULANTE CAPACIDADE 5M3</v>
          </cell>
          <cell r="C2660">
            <v>871.5</v>
          </cell>
          <cell r="D2660" t="str">
            <v>DIA</v>
          </cell>
        </row>
        <row r="2661">
          <cell r="A2661">
            <v>7236000390</v>
          </cell>
          <cell r="B2661" t="str">
            <v>ESCAVADEIRA HIDR. CAPAC. MINIMA 1,0M3</v>
          </cell>
          <cell r="C2661">
            <v>1324.18</v>
          </cell>
          <cell r="D2661" t="str">
            <v>DIA</v>
          </cell>
        </row>
        <row r="2662">
          <cell r="A2662">
            <v>7236000400</v>
          </cell>
          <cell r="B2662" t="str">
            <v>ESCAVADEIRA HIDR. CAPAC. MINIMA 1,3M3</v>
          </cell>
          <cell r="C2662">
            <v>2393.18</v>
          </cell>
          <cell r="D2662" t="str">
            <v>DIA</v>
          </cell>
        </row>
        <row r="2663">
          <cell r="A2663">
            <v>7236000410</v>
          </cell>
          <cell r="B2663" t="str">
            <v>MOTONIVELADORA POTENCIA 125 A 180HP</v>
          </cell>
          <cell r="C2663">
            <v>2532.48</v>
          </cell>
          <cell r="D2663" t="str">
            <v>DIA</v>
          </cell>
        </row>
        <row r="2664">
          <cell r="A2664">
            <v>7236000420</v>
          </cell>
          <cell r="B2664" t="str">
            <v>ROLO COMPACTADOR VIBRATORIO PE CARNEIRO</v>
          </cell>
          <cell r="C2664">
            <v>1453.38</v>
          </cell>
          <cell r="D2664" t="str">
            <v>DIA</v>
          </cell>
        </row>
        <row r="2665">
          <cell r="A2665">
            <v>7236000430</v>
          </cell>
          <cell r="B2665" t="str">
            <v>GUINDAUTO (CAMINHAO MUNCK) MINIMA 10T</v>
          </cell>
          <cell r="C2665">
            <v>2380.4</v>
          </cell>
          <cell r="D2665" t="str">
            <v>DIA</v>
          </cell>
        </row>
        <row r="2666">
          <cell r="A2666">
            <v>7236000431</v>
          </cell>
          <cell r="B2666" t="str">
            <v>CONJUNTO SOPRAD AR BLOWAIR INCL FRETE</v>
          </cell>
          <cell r="C2666">
            <v>31073.72</v>
          </cell>
          <cell r="D2666" t="str">
            <v>UN</v>
          </cell>
        </row>
        <row r="2667">
          <cell r="A2667">
            <v>7236000440</v>
          </cell>
          <cell r="B2667" t="str">
            <v>GUINDAUTO-CAMINHAO MUNCK CESTO MIN. 10T</v>
          </cell>
          <cell r="C2667">
            <v>1959.5</v>
          </cell>
          <cell r="D2667" t="str">
            <v>DIA</v>
          </cell>
        </row>
        <row r="2668">
          <cell r="A2668">
            <v>7236000450</v>
          </cell>
          <cell r="B2668" t="str">
            <v>CAMINHAO PIPA CAPACIDADE MIN. 8.000L</v>
          </cell>
          <cell r="C2668">
            <v>1152.5</v>
          </cell>
          <cell r="D2668" t="str">
            <v>DIA</v>
          </cell>
        </row>
        <row r="2669">
          <cell r="A2669">
            <v>7239000001</v>
          </cell>
          <cell r="B2669" t="str">
            <v>#ADMINISTRACAO LOCAL SAA DE APIACA</v>
          </cell>
          <cell r="C2669">
            <v>1453.13</v>
          </cell>
          <cell r="D2669" t="str">
            <v>UN</v>
          </cell>
        </row>
        <row r="2670">
          <cell r="A2670">
            <v>7239000002</v>
          </cell>
          <cell r="B2670" t="str">
            <v>PLATAFORMA ELEVATORIA ACESSIVEL -ETA V</v>
          </cell>
          <cell r="C2670">
            <v>79373.51</v>
          </cell>
          <cell r="D2670" t="str">
            <v>UN</v>
          </cell>
        </row>
        <row r="2671">
          <cell r="A2671">
            <v>7239000003</v>
          </cell>
          <cell r="B2671" t="str">
            <v>ESTRUTUR MADEIRA RECUP ETE LAR DA TERRA</v>
          </cell>
          <cell r="C2671">
            <v>26403.91</v>
          </cell>
          <cell r="D2671" t="str">
            <v>UN</v>
          </cell>
        </row>
        <row r="2672">
          <cell r="A2672">
            <v>7239000004</v>
          </cell>
          <cell r="B2672" t="str">
            <v>REMOÇ TALUD DANIF INCL BOTA FORA ETE LAR</v>
          </cell>
          <cell r="C2672">
            <v>24416.91</v>
          </cell>
          <cell r="D2672" t="str">
            <v>UN</v>
          </cell>
        </row>
        <row r="2673">
          <cell r="A2673">
            <v>7239000005</v>
          </cell>
          <cell r="B2673" t="str">
            <v>INSTAL GRAMPOS NO TALUDE ETE LAR TERRA</v>
          </cell>
          <cell r="C2673">
            <v>28.38</v>
          </cell>
          <cell r="D2673" t="str">
            <v>M</v>
          </cell>
        </row>
        <row r="2674">
          <cell r="A2674">
            <v>7239000006</v>
          </cell>
          <cell r="B2674" t="str">
            <v>COBERT E PASSARELA METALICA - AMPL ETA V</v>
          </cell>
          <cell r="C2674">
            <v>702491.94</v>
          </cell>
          <cell r="D2674" t="str">
            <v>UN</v>
          </cell>
        </row>
        <row r="2675">
          <cell r="A2675">
            <v>7239000007</v>
          </cell>
          <cell r="B2675" t="str">
            <v>RETIR REINST REDE FOFO DN 200 SES AF CL</v>
          </cell>
          <cell r="C2675">
            <v>76.04</v>
          </cell>
          <cell r="D2675" t="str">
            <v>M</v>
          </cell>
        </row>
        <row r="2676">
          <cell r="A2676">
            <v>7239000008</v>
          </cell>
          <cell r="B2676" t="str">
            <v>DISPONIVEL</v>
          </cell>
          <cell r="C2676">
            <v>0</v>
          </cell>
          <cell r="D2676" t="str">
            <v>UN</v>
          </cell>
        </row>
        <row r="2677">
          <cell r="A2677">
            <v>7239000009</v>
          </cell>
          <cell r="B2677" t="str">
            <v>DISPONIVEL</v>
          </cell>
          <cell r="C2677">
            <v>0</v>
          </cell>
          <cell r="D2677" t="str">
            <v>UN</v>
          </cell>
        </row>
        <row r="2678">
          <cell r="A2678">
            <v>7239000010</v>
          </cell>
          <cell r="B2678" t="str">
            <v>DISPONIVEL</v>
          </cell>
          <cell r="C2678">
            <v>0</v>
          </cell>
          <cell r="D2678" t="str">
            <v>UN</v>
          </cell>
        </row>
        <row r="2679">
          <cell r="A2679">
            <v>7239000011</v>
          </cell>
          <cell r="B2679" t="str">
            <v>ABRIGO QD COMANDO ELEVATÓRIA ETE FL SUL</v>
          </cell>
          <cell r="C2679">
            <v>2881.51</v>
          </cell>
          <cell r="D2679" t="str">
            <v>UN</v>
          </cell>
        </row>
        <row r="2680">
          <cell r="A2680">
            <v>7239000012</v>
          </cell>
          <cell r="B2680" t="str">
            <v>ABRIGO QDG ETE FLORESTA SUL</v>
          </cell>
          <cell r="C2680">
            <v>3661.45</v>
          </cell>
          <cell r="D2680" t="str">
            <v>UN</v>
          </cell>
        </row>
        <row r="2681">
          <cell r="A2681">
            <v>7239000013</v>
          </cell>
          <cell r="B2681" t="str">
            <v>DISPONIVEL</v>
          </cell>
          <cell r="C2681">
            <v>0</v>
          </cell>
          <cell r="D2681" t="str">
            <v>UN</v>
          </cell>
        </row>
        <row r="2682">
          <cell r="A2682">
            <v>7239000014</v>
          </cell>
          <cell r="B2682" t="str">
            <v>DISPONIVEL</v>
          </cell>
          <cell r="C2682">
            <v>0</v>
          </cell>
          <cell r="D2682" t="str">
            <v>UN</v>
          </cell>
        </row>
        <row r="2683">
          <cell r="A2683">
            <v>7239000015</v>
          </cell>
          <cell r="B2683" t="str">
            <v>SERVIÇOS/OBRAS DE MELHORIAS CIVIL/HIDR</v>
          </cell>
          <cell r="C2683">
            <v>6170.93</v>
          </cell>
          <cell r="D2683" t="str">
            <v>UNM</v>
          </cell>
        </row>
        <row r="2684">
          <cell r="A2684">
            <v>7239000016</v>
          </cell>
          <cell r="B2684" t="str">
            <v>SERVIÇOS/OBRAS MELHOR CIVIL/HIDR HE 50%</v>
          </cell>
          <cell r="C2684">
            <v>48.02</v>
          </cell>
          <cell r="D2684" t="str">
            <v>HRS</v>
          </cell>
        </row>
        <row r="2685">
          <cell r="A2685">
            <v>7239000017</v>
          </cell>
          <cell r="B2685" t="str">
            <v>APOIO SERV/OBRA DE MELHORIAS CIVIL/HIDR</v>
          </cell>
          <cell r="C2685">
            <v>2974.94</v>
          </cell>
          <cell r="D2685" t="str">
            <v>UNM</v>
          </cell>
        </row>
        <row r="2686">
          <cell r="A2686">
            <v>7239000018</v>
          </cell>
          <cell r="B2686" t="str">
            <v>APOIO SERV/OBRA MELHOR CIVIL/HIDR HE50%</v>
          </cell>
          <cell r="C2686">
            <v>22.65</v>
          </cell>
          <cell r="D2686" t="str">
            <v>HRS</v>
          </cell>
        </row>
        <row r="2687">
          <cell r="A2687">
            <v>7239000019</v>
          </cell>
          <cell r="B2687" t="str">
            <v>DISPONIVEL</v>
          </cell>
          <cell r="C2687">
            <v>0</v>
          </cell>
          <cell r="D2687" t="str">
            <v>UN</v>
          </cell>
        </row>
        <row r="2688">
          <cell r="A2688">
            <v>7239000020</v>
          </cell>
          <cell r="B2688" t="str">
            <v>DISPONIVEL</v>
          </cell>
          <cell r="C2688">
            <v>0</v>
          </cell>
          <cell r="D2688" t="str">
            <v>UN</v>
          </cell>
        </row>
        <row r="2689">
          <cell r="A2689">
            <v>7239000021</v>
          </cell>
          <cell r="B2689" t="str">
            <v>DISPONIVEL</v>
          </cell>
          <cell r="C2689">
            <v>0</v>
          </cell>
          <cell r="D2689" t="str">
            <v>UN</v>
          </cell>
        </row>
        <row r="2690">
          <cell r="A2690">
            <v>7239000022</v>
          </cell>
          <cell r="B2690" t="str">
            <v>DISPONIVEL</v>
          </cell>
          <cell r="C2690">
            <v>0</v>
          </cell>
          <cell r="D2690" t="str">
            <v>UN</v>
          </cell>
        </row>
        <row r="2691">
          <cell r="A2691">
            <v>7239000023</v>
          </cell>
          <cell r="B2691" t="str">
            <v>DISPONIVEL</v>
          </cell>
          <cell r="C2691">
            <v>0</v>
          </cell>
          <cell r="D2691" t="str">
            <v>UN</v>
          </cell>
        </row>
        <row r="2692">
          <cell r="A2692">
            <v>7240100001</v>
          </cell>
          <cell r="B2692" t="str">
            <v>ADMINISTRACAO LOCAL- MELHORI SES CASTELO</v>
          </cell>
          <cell r="C2692">
            <v>235.96</v>
          </cell>
          <cell r="D2692" t="str">
            <v>UN</v>
          </cell>
        </row>
        <row r="2693">
          <cell r="A2693">
            <v>7240100007</v>
          </cell>
          <cell r="B2693" t="str">
            <v>ADMINISTRACAO LOCAL - SAA DE APIACA</v>
          </cell>
          <cell r="C2693">
            <v>1123.18</v>
          </cell>
          <cell r="D2693" t="str">
            <v>UN</v>
          </cell>
        </row>
        <row r="2694">
          <cell r="A2694">
            <v>7240100008</v>
          </cell>
          <cell r="B2694" t="str">
            <v>ADMINISTRACAO LOCAL REFORMA ETE-STA ISAB</v>
          </cell>
          <cell r="C2694">
            <v>57.81</v>
          </cell>
          <cell r="D2694" t="str">
            <v>UN</v>
          </cell>
        </row>
        <row r="2695">
          <cell r="A2695">
            <v>7240100009</v>
          </cell>
          <cell r="B2695" t="str">
            <v>ADMINISTRACAO LOCAL-SES RIO NOVO DO SUL</v>
          </cell>
          <cell r="C2695">
            <v>6304.98</v>
          </cell>
          <cell r="D2695" t="str">
            <v>UN</v>
          </cell>
        </row>
        <row r="2696">
          <cell r="A2696">
            <v>7240100010</v>
          </cell>
          <cell r="B2696" t="str">
            <v>ADMINISTRACAO LOCAL-SES VIANA-COMPL</v>
          </cell>
          <cell r="C2696">
            <v>3174.57</v>
          </cell>
          <cell r="D2696" t="str">
            <v>UN</v>
          </cell>
        </row>
        <row r="2697">
          <cell r="A2697">
            <v>7240100011</v>
          </cell>
          <cell r="B2697" t="str">
            <v>ADM LOCAL – CV REGIAO LITORANEA         </v>
          </cell>
          <cell r="C2697">
            <v>4034.19</v>
          </cell>
          <cell r="D2697" t="str">
            <v>UN</v>
          </cell>
        </row>
        <row r="2698">
          <cell r="A2698">
            <v>7240100012</v>
          </cell>
          <cell r="B2698" t="str">
            <v>ADMINISTRACAO LOCAL-LINHA RECAL ARGOLAS</v>
          </cell>
          <cell r="C2698">
            <v>203.66</v>
          </cell>
          <cell r="D2698" t="str">
            <v>UN</v>
          </cell>
        </row>
        <row r="2699">
          <cell r="A2699">
            <v>7240100013</v>
          </cell>
          <cell r="B2699" t="str">
            <v>ADMINISTRACAO LOCAL-CVE-CARIACICA/VIANA</v>
          </cell>
          <cell r="C2699">
            <v>3079.47</v>
          </cell>
          <cell r="D2699" t="str">
            <v>UN</v>
          </cell>
        </row>
        <row r="2700">
          <cell r="A2700">
            <v>7240100014</v>
          </cell>
          <cell r="B2700" t="str">
            <v>ADMINISTRACAO LOCAL-CVE - VIT/SER/FUND</v>
          </cell>
          <cell r="C2700">
            <v>4377.09</v>
          </cell>
          <cell r="D2700" t="str">
            <v>UN</v>
          </cell>
        </row>
        <row r="2701">
          <cell r="A2701">
            <v>7240100015</v>
          </cell>
          <cell r="B2701" t="str">
            <v>ADMINISTRACAO LOCAL UTRS</v>
          </cell>
          <cell r="C2701">
            <v>887.97</v>
          </cell>
          <cell r="D2701" t="str">
            <v>UN</v>
          </cell>
        </row>
        <row r="2702">
          <cell r="A2702">
            <v>7240100016</v>
          </cell>
          <cell r="B2702" t="str">
            <v>ADMINISTRACAO LOCAL MURO JD GUADALAJARA</v>
          </cell>
          <cell r="C2702">
            <v>200.48</v>
          </cell>
          <cell r="D2702" t="str">
            <v>UN</v>
          </cell>
        </row>
        <row r="2703">
          <cell r="A2703">
            <v>7240100018</v>
          </cell>
          <cell r="B2703" t="str">
            <v>ADMINISTRACAO LOCAL GERENCIAMENTO OBRAS</v>
          </cell>
          <cell r="C2703">
            <v>13641.86</v>
          </cell>
          <cell r="D2703" t="str">
            <v>UN</v>
          </cell>
        </row>
        <row r="2704">
          <cell r="A2704">
            <v>7240100019</v>
          </cell>
          <cell r="B2704" t="str">
            <v>ADMINISTRACAO LOCAL IMBURANA/COTAXÉ</v>
          </cell>
          <cell r="C2704">
            <v>263.59</v>
          </cell>
          <cell r="D2704" t="str">
            <v>UN</v>
          </cell>
        </row>
        <row r="2705">
          <cell r="A2705">
            <v>7240100020</v>
          </cell>
          <cell r="B2705" t="str">
            <v>ADMINISTRACAO LOCAL-ETA COTAXÉ</v>
          </cell>
          <cell r="C2705">
            <v>103.7</v>
          </cell>
          <cell r="D2705" t="str">
            <v>UN</v>
          </cell>
        </row>
        <row r="2706">
          <cell r="A2706">
            <v>7240100021</v>
          </cell>
          <cell r="B2706" t="str">
            <v>ADM LOCAL PIACU/MENINO JESUS-MUNIZ FREIR</v>
          </cell>
          <cell r="C2706">
            <v>523.89</v>
          </cell>
          <cell r="D2706" t="str">
            <v>UN</v>
          </cell>
        </row>
        <row r="2707">
          <cell r="A2707">
            <v>7240100022</v>
          </cell>
          <cell r="B2707" t="str">
            <v>ADMINIST LOCAL-REPAROS REDE B RIO AF CL</v>
          </cell>
          <cell r="C2707">
            <v>114.72</v>
          </cell>
          <cell r="D2707" t="str">
            <v>UN</v>
          </cell>
        </row>
        <row r="2708">
          <cell r="A2708">
            <v>7240100024</v>
          </cell>
          <cell r="B2708" t="str">
            <v>ADMINISTRACAO LOCAL - SAA DE TIMBUI</v>
          </cell>
          <cell r="C2708">
            <v>484.18</v>
          </cell>
          <cell r="D2708" t="str">
            <v>UN</v>
          </cell>
        </row>
        <row r="2709">
          <cell r="A2709">
            <v>7240100025</v>
          </cell>
          <cell r="B2709" t="str">
            <v>ADMINISTRACAO LOCAL-STO ANTONIO - RNS</v>
          </cell>
          <cell r="C2709">
            <v>380.91</v>
          </cell>
          <cell r="D2709" t="str">
            <v>UN</v>
          </cell>
        </row>
        <row r="2710">
          <cell r="A2710">
            <v>7240100026</v>
          </cell>
          <cell r="B2710" t="str">
            <v>ADMINISTRACAO LOCAL-CRESC. VEG/MELHORIAS</v>
          </cell>
          <cell r="C2710">
            <v>1946.86</v>
          </cell>
          <cell r="D2710" t="str">
            <v>UN</v>
          </cell>
        </row>
        <row r="2711">
          <cell r="A2711">
            <v>7240100027</v>
          </cell>
          <cell r="B2711" t="str">
            <v>ADMINISTRACAO LOCAL MELH ETE FLOR SUL</v>
          </cell>
          <cell r="C2711">
            <v>364.75</v>
          </cell>
          <cell r="D2711" t="str">
            <v>UN</v>
          </cell>
        </row>
        <row r="2712">
          <cell r="A2712">
            <v>7240100028</v>
          </cell>
          <cell r="B2712" t="str">
            <v>ADMINISTRACAO LOCAL SES AGUA DOCE NORTE</v>
          </cell>
          <cell r="C2712">
            <v>2879.68</v>
          </cell>
          <cell r="D2712" t="str">
            <v>UN</v>
          </cell>
        </row>
        <row r="2713">
          <cell r="A2713">
            <v>7240200001</v>
          </cell>
          <cell r="B2713" t="str">
            <v>DESPESAS REEMBOLSAVEIS</v>
          </cell>
          <cell r="C2713">
            <v>9512.29</v>
          </cell>
          <cell r="D2713" t="str">
            <v>UN</v>
          </cell>
        </row>
        <row r="2714">
          <cell r="A2714">
            <v>7249000001</v>
          </cell>
          <cell r="B2714" t="str">
            <v>ADM LOCAL–CV REG.CENTRO NORTE E NOROESTE</v>
          </cell>
          <cell r="C2714">
            <v>2042.4</v>
          </cell>
          <cell r="D2714" t="str">
            <v>UN</v>
          </cell>
        </row>
        <row r="2715">
          <cell r="A2715">
            <v>7249000002</v>
          </cell>
          <cell r="B2715" t="str">
            <v>ADMINISTRAÇÃO LOCAL - BOOSTER GURIGICA</v>
          </cell>
          <cell r="C2715">
            <v>1666.33</v>
          </cell>
          <cell r="D2715" t="str">
            <v>UN</v>
          </cell>
        </row>
        <row r="2716">
          <cell r="A2716">
            <v>7249000003</v>
          </cell>
          <cell r="B2716" t="str">
            <v>ADMINISTRACAO LOCAL - POCOS TUBULARES</v>
          </cell>
          <cell r="C2716">
            <v>965.36</v>
          </cell>
          <cell r="D2716" t="str">
            <v>UN</v>
          </cell>
        </row>
        <row r="2717">
          <cell r="A2717">
            <v>7249000005</v>
          </cell>
          <cell r="B2717" t="str">
            <v>ADMINISTRACAO LOCAL SAA N. ROSA PENHA</v>
          </cell>
          <cell r="C2717">
            <v>1636.23</v>
          </cell>
          <cell r="D2717" t="str">
            <v>UN</v>
          </cell>
        </row>
        <row r="2718">
          <cell r="A2718">
            <v>7249000009</v>
          </cell>
          <cell r="B2718" t="str">
            <v>ADMINISTRACAO LOCAL - EEEB 1-VISTA LINDA</v>
          </cell>
          <cell r="C2718">
            <v>220.71</v>
          </cell>
          <cell r="D2718" t="str">
            <v>UN</v>
          </cell>
        </row>
        <row r="2719">
          <cell r="A2719">
            <v>7249000010</v>
          </cell>
          <cell r="B2719" t="str">
            <v>ADMINISTRACAO LOCAL - SES S. JOSE CALCAD</v>
          </cell>
          <cell r="C2719">
            <v>2182.37</v>
          </cell>
          <cell r="D2719" t="str">
            <v>UN</v>
          </cell>
        </row>
        <row r="2720">
          <cell r="A2720">
            <v>7250100001</v>
          </cell>
          <cell r="B2720" t="str">
            <v>TAMPA TD5 DN 100 MM</v>
          </cell>
          <cell r="C2720">
            <v>80.14</v>
          </cell>
          <cell r="D2720" t="str">
            <v>UN</v>
          </cell>
        </row>
        <row r="2721">
          <cell r="A2721">
            <v>7250100010</v>
          </cell>
          <cell r="B2721" t="str">
            <v>REDE AGUA PVC PBA 15 DN 50 S/PAV</v>
          </cell>
          <cell r="C2721">
            <v>47.87</v>
          </cell>
          <cell r="D2721" t="str">
            <v>M</v>
          </cell>
        </row>
        <row r="2722">
          <cell r="A2722">
            <v>7250100020</v>
          </cell>
          <cell r="B2722" t="str">
            <v>REDE AGUA PVC PBA 15 DN 50 ASFALTO</v>
          </cell>
          <cell r="C2722">
            <v>97.28</v>
          </cell>
          <cell r="D2722" t="str">
            <v>M</v>
          </cell>
        </row>
        <row r="2723">
          <cell r="A2723">
            <v>7250100030</v>
          </cell>
          <cell r="B2723" t="str">
            <v>REDE AGUA PVC PBA 15 DN 50 BLOCO/PAVI´S</v>
          </cell>
          <cell r="C2723">
            <v>89.94</v>
          </cell>
          <cell r="D2723" t="str">
            <v>M</v>
          </cell>
        </row>
        <row r="2724">
          <cell r="A2724">
            <v>7250100040</v>
          </cell>
          <cell r="B2724" t="str">
            <v>REDE AGUA PVC PBA 15 DN 50 PARALELO</v>
          </cell>
          <cell r="C2724">
            <v>95.45</v>
          </cell>
          <cell r="D2724" t="str">
            <v>M</v>
          </cell>
        </row>
        <row r="2725">
          <cell r="A2725">
            <v>7250100050</v>
          </cell>
          <cell r="B2725" t="str">
            <v>REDE AGUA PVC PBA 15 DN 75 S/PAV</v>
          </cell>
          <cell r="C2725">
            <v>66.61</v>
          </cell>
          <cell r="D2725" t="str">
            <v>M</v>
          </cell>
        </row>
        <row r="2726">
          <cell r="A2726">
            <v>7250100060</v>
          </cell>
          <cell r="B2726" t="str">
            <v>REDE AGUA PVC PBA 15 DN 75 ASFALTO</v>
          </cell>
          <cell r="C2726">
            <v>116.01</v>
          </cell>
          <cell r="D2726" t="str">
            <v>M</v>
          </cell>
        </row>
        <row r="2727">
          <cell r="A2727">
            <v>7250100070</v>
          </cell>
          <cell r="B2727" t="str">
            <v>REDE AGUA PVC PBA 15 DN 75 BLOCO/PAVI´S</v>
          </cell>
          <cell r="C2727">
            <v>108.67</v>
          </cell>
          <cell r="D2727" t="str">
            <v>M</v>
          </cell>
        </row>
        <row r="2728">
          <cell r="A2728">
            <v>7250100080</v>
          </cell>
          <cell r="B2728" t="str">
            <v>REDE AGUA PVC PBA 15 DN 75 PARALELO</v>
          </cell>
          <cell r="C2728">
            <v>114.19</v>
          </cell>
          <cell r="D2728" t="str">
            <v>M</v>
          </cell>
        </row>
        <row r="2729">
          <cell r="A2729">
            <v>7250100090</v>
          </cell>
          <cell r="B2729" t="str">
            <v>REDE AGUA PVC PBA 15 DN 100 S/PAV</v>
          </cell>
          <cell r="C2729">
            <v>91.08</v>
          </cell>
          <cell r="D2729" t="str">
            <v>M</v>
          </cell>
        </row>
        <row r="2730">
          <cell r="A2730">
            <v>7250100100</v>
          </cell>
          <cell r="B2730" t="str">
            <v>REDE AGUA PVC PBA 15 DN 100 ASFALTO</v>
          </cell>
          <cell r="C2730">
            <v>140.38</v>
          </cell>
          <cell r="D2730" t="str">
            <v>M</v>
          </cell>
        </row>
        <row r="2731">
          <cell r="A2731">
            <v>7250100110</v>
          </cell>
          <cell r="B2731" t="str">
            <v>REDE AGUA PVC PBA 15 DN 100 BLOCO/PAVI´S</v>
          </cell>
          <cell r="C2731">
            <v>133.05</v>
          </cell>
          <cell r="D2731" t="str">
            <v>M</v>
          </cell>
        </row>
        <row r="2732">
          <cell r="A2732">
            <v>7250100120</v>
          </cell>
          <cell r="B2732" t="str">
            <v>REDE AGUA PVC PBA 15 DN 100 PARALELO</v>
          </cell>
          <cell r="C2732">
            <v>138.57</v>
          </cell>
          <cell r="D2732" t="str">
            <v>M</v>
          </cell>
        </row>
        <row r="2733">
          <cell r="A2733">
            <v>7250100130</v>
          </cell>
          <cell r="B2733" t="str">
            <v>REDE AGUA PVC PBA 20 DN 50 S/PAV</v>
          </cell>
          <cell r="C2733">
            <v>53.16</v>
          </cell>
          <cell r="D2733" t="str">
            <v>M</v>
          </cell>
        </row>
        <row r="2734">
          <cell r="A2734">
            <v>7250100140</v>
          </cell>
          <cell r="B2734" t="str">
            <v>REDE AGUA PVC PBA 20 DN 50 ASFALTO</v>
          </cell>
          <cell r="C2734">
            <v>102.57</v>
          </cell>
          <cell r="D2734" t="str">
            <v>M</v>
          </cell>
        </row>
        <row r="2735">
          <cell r="A2735">
            <v>7250100150</v>
          </cell>
          <cell r="B2735" t="str">
            <v>REDE AGUA PVC PBA 20 DN 50 BLOCO/PAVI´S</v>
          </cell>
          <cell r="C2735">
            <v>95.23</v>
          </cell>
          <cell r="D2735" t="str">
            <v>M</v>
          </cell>
        </row>
        <row r="2736">
          <cell r="A2736">
            <v>7250100160</v>
          </cell>
          <cell r="B2736" t="str">
            <v>REDE AGUA PVC PBA 20 DN 50 PARALELO</v>
          </cell>
          <cell r="C2736">
            <v>100.74</v>
          </cell>
          <cell r="D2736" t="str">
            <v>M</v>
          </cell>
        </row>
        <row r="2737">
          <cell r="A2737">
            <v>7250100170</v>
          </cell>
          <cell r="B2737" t="str">
            <v>REDE AGUA PVC PBA 20 DN 75 S/PAV</v>
          </cell>
          <cell r="C2737">
            <v>77.46</v>
          </cell>
          <cell r="D2737" t="str">
            <v>M</v>
          </cell>
        </row>
        <row r="2738">
          <cell r="A2738">
            <v>7250100180</v>
          </cell>
          <cell r="B2738" t="str">
            <v>REDE AGUA PVC PBA 20 DN 75 ASFALTO</v>
          </cell>
          <cell r="C2738">
            <v>126.86</v>
          </cell>
          <cell r="D2738" t="str">
            <v>M</v>
          </cell>
        </row>
        <row r="2739">
          <cell r="A2739">
            <v>7250100190</v>
          </cell>
          <cell r="B2739" t="str">
            <v>REDE AGUA PVC PBA 20 DN 75 BLOCO/PAVI´S</v>
          </cell>
          <cell r="C2739">
            <v>119.52</v>
          </cell>
          <cell r="D2739" t="str">
            <v>M</v>
          </cell>
        </row>
        <row r="2740">
          <cell r="A2740">
            <v>7250100200</v>
          </cell>
          <cell r="B2740" t="str">
            <v>REDE AGUA PVC PBA 20 DN 75 PARALELO</v>
          </cell>
          <cell r="C2740">
            <v>125.04</v>
          </cell>
          <cell r="D2740" t="str">
            <v>M</v>
          </cell>
        </row>
        <row r="2741">
          <cell r="A2741">
            <v>7250100210</v>
          </cell>
          <cell r="B2741" t="str">
            <v>REDE AGUA PVC PBA 20 DN 100 S/PAV</v>
          </cell>
          <cell r="C2741">
            <v>107.85</v>
          </cell>
          <cell r="D2741" t="str">
            <v>M</v>
          </cell>
        </row>
        <row r="2742">
          <cell r="A2742">
            <v>7250100220</v>
          </cell>
          <cell r="B2742" t="str">
            <v>REDE AGUA PVC PBA 20 DN 100 ASFALTO</v>
          </cell>
          <cell r="C2742">
            <v>157.25</v>
          </cell>
          <cell r="D2742" t="str">
            <v>M</v>
          </cell>
        </row>
        <row r="2743">
          <cell r="A2743">
            <v>7250100230</v>
          </cell>
          <cell r="B2743" t="str">
            <v>REDE AGUA PVC PBA 20 DN 100 BLOCO/PAVI´S</v>
          </cell>
          <cell r="C2743">
            <v>149.92</v>
          </cell>
          <cell r="D2743" t="str">
            <v>M</v>
          </cell>
        </row>
        <row r="2744">
          <cell r="A2744">
            <v>7250100240</v>
          </cell>
          <cell r="B2744" t="str">
            <v>REDE AGUA PVC PBA 20 DN 100 PARALELO</v>
          </cell>
          <cell r="C2744">
            <v>155.44</v>
          </cell>
          <cell r="D2744" t="str">
            <v>M</v>
          </cell>
        </row>
        <row r="2745">
          <cell r="A2745">
            <v>7250100260</v>
          </cell>
          <cell r="B2745" t="str">
            <v>BLOCOS ANCORAGEM EM CONCRETO CICLOPICO</v>
          </cell>
          <cell r="C2745">
            <v>789.89</v>
          </cell>
          <cell r="D2745" t="str">
            <v>M3</v>
          </cell>
        </row>
        <row r="2746">
          <cell r="A2746">
            <v>7250100270</v>
          </cell>
          <cell r="B2746" t="str">
            <v>CX DESCARGA AGUA DN 50 EM REDE DN 80 ALV</v>
          </cell>
          <cell r="C2746">
            <v>5949.56</v>
          </cell>
          <cell r="D2746" t="str">
            <v>UN</v>
          </cell>
        </row>
        <row r="2747">
          <cell r="A2747">
            <v>7250100280</v>
          </cell>
          <cell r="B2747" t="str">
            <v>CX DESCARGA GERMINADA DN50-DN80 CONC</v>
          </cell>
          <cell r="C2747">
            <v>9528.52</v>
          </cell>
          <cell r="D2747" t="str">
            <v>UN</v>
          </cell>
        </row>
        <row r="2748">
          <cell r="A2748">
            <v>7250200010</v>
          </cell>
          <cell r="B2748" t="str">
            <v>REDE AGUA PVC DEFOFO DN 100 S/PAV</v>
          </cell>
          <cell r="C2748">
            <v>79.33</v>
          </cell>
          <cell r="D2748" t="str">
            <v>M</v>
          </cell>
        </row>
        <row r="2749">
          <cell r="A2749">
            <v>7250200020</v>
          </cell>
          <cell r="B2749" t="str">
            <v>REDE AGUA PVC DEFOFO DN 100 ASFALTO</v>
          </cell>
          <cell r="C2749">
            <v>128.73</v>
          </cell>
          <cell r="D2749" t="str">
            <v>M</v>
          </cell>
        </row>
        <row r="2750">
          <cell r="A2750">
            <v>7250200030</v>
          </cell>
          <cell r="B2750" t="str">
            <v>REDE AGUA PVC DEFOFO DN 100 BLOCO/PAVI´S</v>
          </cell>
          <cell r="C2750">
            <v>121.39</v>
          </cell>
          <cell r="D2750" t="str">
            <v>M</v>
          </cell>
        </row>
        <row r="2751">
          <cell r="A2751">
            <v>7250200040</v>
          </cell>
          <cell r="B2751" t="str">
            <v>REDE AGUA PVC DEFOFO DN 100 PARALELO</v>
          </cell>
          <cell r="C2751">
            <v>126.9</v>
          </cell>
          <cell r="D2751" t="str">
            <v>M</v>
          </cell>
        </row>
        <row r="2752">
          <cell r="A2752">
            <v>7250200050</v>
          </cell>
          <cell r="B2752" t="str">
            <v>REDE AGUA PVC DEFOFO DN 150 S/PAV</v>
          </cell>
          <cell r="C2752">
            <v>129.77</v>
          </cell>
          <cell r="D2752" t="str">
            <v>M</v>
          </cell>
        </row>
        <row r="2753">
          <cell r="A2753">
            <v>7250200060</v>
          </cell>
          <cell r="B2753" t="str">
            <v>REDE AGUA PVC DEFOFO DN 150 ASFALTO</v>
          </cell>
          <cell r="C2753">
            <v>187.12</v>
          </cell>
          <cell r="D2753" t="str">
            <v>M</v>
          </cell>
        </row>
        <row r="2754">
          <cell r="A2754">
            <v>7250200070</v>
          </cell>
          <cell r="B2754" t="str">
            <v>REDE AGUA PVC DEFOFO DN 150 BLOCO/PAVI´S</v>
          </cell>
          <cell r="C2754">
            <v>175.22</v>
          </cell>
          <cell r="D2754" t="str">
            <v>M</v>
          </cell>
        </row>
        <row r="2755">
          <cell r="A2755">
            <v>7250200080</v>
          </cell>
          <cell r="B2755" t="str">
            <v>REDE AGUA PVC DEFOFO DN 150 PARALELO</v>
          </cell>
          <cell r="C2755">
            <v>181.38</v>
          </cell>
          <cell r="D2755" t="str">
            <v>M</v>
          </cell>
        </row>
        <row r="2756">
          <cell r="A2756">
            <v>7250200090</v>
          </cell>
          <cell r="B2756" t="str">
            <v>REDE AGUA PVC DEFOFO DN 200 S/PAV</v>
          </cell>
          <cell r="C2756">
            <v>204.93</v>
          </cell>
          <cell r="D2756" t="str">
            <v>M</v>
          </cell>
        </row>
        <row r="2757">
          <cell r="A2757">
            <v>7250200100</v>
          </cell>
          <cell r="B2757" t="str">
            <v>REDE AGUA PVC DEFOFO DN 200 ASFALTO</v>
          </cell>
          <cell r="C2757">
            <v>270.24</v>
          </cell>
          <cell r="D2757" t="str">
            <v>M</v>
          </cell>
        </row>
        <row r="2758">
          <cell r="A2758">
            <v>7250200110</v>
          </cell>
          <cell r="B2758" t="str">
            <v>REDE AGUA PVC DEFOFO DN 200 BLOCO/PAVI´S</v>
          </cell>
          <cell r="C2758">
            <v>253.81</v>
          </cell>
          <cell r="D2758" t="str">
            <v>M</v>
          </cell>
        </row>
        <row r="2759">
          <cell r="A2759">
            <v>7250200120</v>
          </cell>
          <cell r="B2759" t="str">
            <v>REDE AGUA PVC DEFOFO DN 200 PARALELO</v>
          </cell>
          <cell r="C2759">
            <v>260.58</v>
          </cell>
          <cell r="D2759" t="str">
            <v>M</v>
          </cell>
        </row>
        <row r="2760">
          <cell r="A2760">
            <v>7250200130</v>
          </cell>
          <cell r="B2760" t="str">
            <v>REDE AGUA PVC DEFOFO DN 250 S/PAV</v>
          </cell>
          <cell r="C2760">
            <v>279.28</v>
          </cell>
          <cell r="D2760" t="str">
            <v>M</v>
          </cell>
        </row>
        <row r="2761">
          <cell r="A2761">
            <v>7250200140</v>
          </cell>
          <cell r="B2761" t="str">
            <v>REDE AGUA PVC DEFOFO DN 250 ASFALTO</v>
          </cell>
          <cell r="C2761">
            <v>344.58</v>
          </cell>
          <cell r="D2761" t="str">
            <v>M</v>
          </cell>
        </row>
        <row r="2762">
          <cell r="A2762">
            <v>7250200150</v>
          </cell>
          <cell r="B2762" t="str">
            <v>REDE AGUA PVC DEFOFO DN 250 BLOCO/PAVI´S</v>
          </cell>
          <cell r="C2762">
            <v>328.14</v>
          </cell>
          <cell r="D2762" t="str">
            <v>M</v>
          </cell>
        </row>
        <row r="2763">
          <cell r="A2763">
            <v>7250200160</v>
          </cell>
          <cell r="B2763" t="str">
            <v>REDE AGUA PVC DEFOFO DN 250 PARALELO</v>
          </cell>
          <cell r="C2763">
            <v>334.9</v>
          </cell>
          <cell r="D2763" t="str">
            <v>M</v>
          </cell>
        </row>
        <row r="2764">
          <cell r="A2764">
            <v>7250200170</v>
          </cell>
          <cell r="B2764" t="str">
            <v>REDE AGUA PVC DEFOFO DN 300 S/PAV</v>
          </cell>
          <cell r="C2764">
            <v>390.61</v>
          </cell>
          <cell r="D2764" t="str">
            <v>M</v>
          </cell>
        </row>
        <row r="2765">
          <cell r="A2765">
            <v>7250200180</v>
          </cell>
          <cell r="B2765" t="str">
            <v>REDE AGUA PVC DEFOFO DN 300 ASFALTO</v>
          </cell>
          <cell r="C2765">
            <v>463.87</v>
          </cell>
          <cell r="D2765" t="str">
            <v>M</v>
          </cell>
        </row>
        <row r="2766">
          <cell r="A2766">
            <v>7250200190</v>
          </cell>
          <cell r="B2766" t="str">
            <v>REDE AGUA PVC DEFOFO DN 300 BLOCO/PAVI´S</v>
          </cell>
          <cell r="C2766">
            <v>442.86</v>
          </cell>
          <cell r="D2766" t="str">
            <v>M</v>
          </cell>
        </row>
        <row r="2767">
          <cell r="A2767">
            <v>7250200200</v>
          </cell>
          <cell r="B2767" t="str">
            <v>REDE AGUA PVC DEFOFO DN 300 PARALELO</v>
          </cell>
          <cell r="C2767">
            <v>450.26</v>
          </cell>
          <cell r="D2767" t="str">
            <v>M</v>
          </cell>
        </row>
        <row r="2768">
          <cell r="A2768">
            <v>7250200210</v>
          </cell>
          <cell r="B2768" t="str">
            <v>REDE AGUA PVC DEFOFO DN 350 S/PAV</v>
          </cell>
          <cell r="C2768">
            <v>419.77</v>
          </cell>
          <cell r="D2768" t="str">
            <v>M</v>
          </cell>
        </row>
        <row r="2769">
          <cell r="A2769">
            <v>7250200220</v>
          </cell>
          <cell r="B2769" t="str">
            <v>REDE AGUA PVC DEFOFO DN 350 ASFALTO</v>
          </cell>
          <cell r="C2769">
            <v>493.02</v>
          </cell>
          <cell r="D2769" t="str">
            <v>M</v>
          </cell>
        </row>
        <row r="2770">
          <cell r="A2770">
            <v>7250200230</v>
          </cell>
          <cell r="B2770" t="str">
            <v>REDE AGUA PVC DEFOFO DN 350 BLOCO/PAVI´S</v>
          </cell>
          <cell r="C2770">
            <v>472.02</v>
          </cell>
          <cell r="D2770" t="str">
            <v>M</v>
          </cell>
        </row>
        <row r="2771">
          <cell r="A2771">
            <v>7250200240</v>
          </cell>
          <cell r="B2771" t="str">
            <v>REDE AGUA PVC DEFOFO DN 350 PARALELO</v>
          </cell>
          <cell r="C2771">
            <v>479.41</v>
          </cell>
          <cell r="D2771" t="str">
            <v>M</v>
          </cell>
        </row>
        <row r="2772">
          <cell r="A2772">
            <v>7250200250</v>
          </cell>
          <cell r="B2772" t="str">
            <v>REDE AGUA PVC DEFOFO DN 400 S/PAV</v>
          </cell>
          <cell r="C2772">
            <v>637.12</v>
          </cell>
          <cell r="D2772" t="str">
            <v>M</v>
          </cell>
        </row>
        <row r="2773">
          <cell r="A2773">
            <v>7250200260</v>
          </cell>
          <cell r="B2773" t="str">
            <v>REDE AGUA PVC DEFOFO DN 400 ASFALTO</v>
          </cell>
          <cell r="C2773">
            <v>714.87</v>
          </cell>
          <cell r="D2773" t="str">
            <v>M</v>
          </cell>
        </row>
        <row r="2774">
          <cell r="A2774">
            <v>7250200270</v>
          </cell>
          <cell r="B2774" t="str">
            <v>REDE AGUA PVC DEFOFO DN 400 BLOCO/PAVI´S</v>
          </cell>
          <cell r="C2774">
            <v>691.09</v>
          </cell>
          <cell r="D2774" t="str">
            <v>M</v>
          </cell>
        </row>
        <row r="2775">
          <cell r="A2775">
            <v>7250200280</v>
          </cell>
          <cell r="B2775" t="str">
            <v>REDE AGUA PVC DEFOFO DN 400 PARALELO</v>
          </cell>
          <cell r="C2775">
            <v>698.91</v>
          </cell>
          <cell r="D2775" t="str">
            <v>M</v>
          </cell>
        </row>
        <row r="2776">
          <cell r="A2776">
            <v>7250300010</v>
          </cell>
          <cell r="B2776" t="str">
            <v>REDE AGUA FOFO K-7 DN 80 S/PAV</v>
          </cell>
          <cell r="C2776">
            <v>245.47</v>
          </cell>
          <cell r="D2776" t="str">
            <v>M</v>
          </cell>
        </row>
        <row r="2777">
          <cell r="A2777">
            <v>7250300020</v>
          </cell>
          <cell r="B2777" t="str">
            <v>REDE AGUA FOFO K-7 DN 80 ASFALTO</v>
          </cell>
          <cell r="C2777">
            <v>294.87</v>
          </cell>
          <cell r="D2777" t="str">
            <v>M</v>
          </cell>
        </row>
        <row r="2778">
          <cell r="A2778">
            <v>7250300030</v>
          </cell>
          <cell r="B2778" t="str">
            <v>REDE AGUA FOFO K-7 DN 80 BLOCO</v>
          </cell>
          <cell r="C2778">
            <v>287.53</v>
          </cell>
          <cell r="D2778" t="str">
            <v>M</v>
          </cell>
        </row>
        <row r="2779">
          <cell r="A2779">
            <v>7250300040</v>
          </cell>
          <cell r="B2779" t="str">
            <v>REDE AGUA FOFO K-7 DN 80 PARALELO</v>
          </cell>
          <cell r="C2779">
            <v>293.04</v>
          </cell>
          <cell r="D2779" t="str">
            <v>M</v>
          </cell>
        </row>
        <row r="2780">
          <cell r="A2780">
            <v>7250300050</v>
          </cell>
          <cell r="B2780" t="str">
            <v>REDE AGUA FOFO K-7 DN 100 S/PAV</v>
          </cell>
          <cell r="C2780">
            <v>250.59</v>
          </cell>
          <cell r="D2780" t="str">
            <v>M</v>
          </cell>
        </row>
        <row r="2781">
          <cell r="A2781">
            <v>7250300060</v>
          </cell>
          <cell r="B2781" t="str">
            <v>REDE AGUA FOFO K-7 DN 100 ASFALTO</v>
          </cell>
          <cell r="C2781">
            <v>300</v>
          </cell>
          <cell r="D2781" t="str">
            <v>M</v>
          </cell>
        </row>
        <row r="2782">
          <cell r="A2782">
            <v>7250300070</v>
          </cell>
          <cell r="B2782" t="str">
            <v>REDE AGUA FOFO K-7 DN 100 BLOCO</v>
          </cell>
          <cell r="C2782">
            <v>292.65</v>
          </cell>
          <cell r="D2782" t="str">
            <v>M</v>
          </cell>
        </row>
        <row r="2783">
          <cell r="A2783">
            <v>7250300080</v>
          </cell>
          <cell r="B2783" t="str">
            <v>REDE AGUA FOFO K-7 DN 100 PARALELO</v>
          </cell>
          <cell r="C2783">
            <v>298.17</v>
          </cell>
          <cell r="D2783" t="str">
            <v>M</v>
          </cell>
        </row>
        <row r="2784">
          <cell r="A2784">
            <v>7250300090</v>
          </cell>
          <cell r="B2784" t="str">
            <v>REDE AGUA FOFO K-7 DN 150 S/PAV</v>
          </cell>
          <cell r="C2784">
            <v>298.46</v>
          </cell>
          <cell r="D2784" t="str">
            <v>M</v>
          </cell>
        </row>
        <row r="2785">
          <cell r="A2785">
            <v>7250300100</v>
          </cell>
          <cell r="B2785" t="str">
            <v>REDE AGUA FOFO K-7 DN 150 ASFALTO</v>
          </cell>
          <cell r="C2785">
            <v>355.81</v>
          </cell>
          <cell r="D2785" t="str">
            <v>M</v>
          </cell>
        </row>
        <row r="2786">
          <cell r="A2786">
            <v>7250300110</v>
          </cell>
          <cell r="B2786" t="str">
            <v>REDE AGUA FOFO K-7 DN 150 BLOCO</v>
          </cell>
          <cell r="C2786">
            <v>343.91</v>
          </cell>
          <cell r="D2786" t="str">
            <v>M</v>
          </cell>
        </row>
        <row r="2787">
          <cell r="A2787">
            <v>7250300120</v>
          </cell>
          <cell r="B2787" t="str">
            <v>REDE AGUA FOFO K-7 DN 150 PARALELO</v>
          </cell>
          <cell r="C2787">
            <v>350.07</v>
          </cell>
          <cell r="D2787" t="str">
            <v>M</v>
          </cell>
        </row>
        <row r="2788">
          <cell r="A2788">
            <v>7250300130</v>
          </cell>
          <cell r="B2788" t="str">
            <v>REDE AGUA FOFO K-7 DN 200 S/PAV</v>
          </cell>
          <cell r="C2788">
            <v>365.2</v>
          </cell>
          <cell r="D2788" t="str">
            <v>M</v>
          </cell>
        </row>
        <row r="2789">
          <cell r="A2789">
            <v>7250300140</v>
          </cell>
          <cell r="B2789" t="str">
            <v>REDE AGUA FOFO K-7 DN 200 ASFALTO</v>
          </cell>
          <cell r="C2789">
            <v>430.51</v>
          </cell>
          <cell r="D2789" t="str">
            <v>M</v>
          </cell>
        </row>
        <row r="2790">
          <cell r="A2790">
            <v>7250300150</v>
          </cell>
          <cell r="B2790" t="str">
            <v>REDE AGUA FOFO K-7 DN 200 BLOCO</v>
          </cell>
          <cell r="C2790">
            <v>414.08</v>
          </cell>
          <cell r="D2790" t="str">
            <v>M</v>
          </cell>
        </row>
        <row r="2791">
          <cell r="A2791">
            <v>7250300160</v>
          </cell>
          <cell r="B2791" t="str">
            <v>REDE AGUA FOFO K-7 DN 200 PARALELO</v>
          </cell>
          <cell r="C2791">
            <v>420.84</v>
          </cell>
          <cell r="D2791" t="str">
            <v>M</v>
          </cell>
        </row>
        <row r="2792">
          <cell r="A2792">
            <v>7250300170</v>
          </cell>
          <cell r="B2792" t="str">
            <v>REDE AGUA FOFO K-7 DN 250 S/PAV</v>
          </cell>
          <cell r="C2792">
            <v>431.91</v>
          </cell>
          <cell r="D2792" t="str">
            <v>M</v>
          </cell>
        </row>
        <row r="2793">
          <cell r="A2793">
            <v>7250300180</v>
          </cell>
          <cell r="B2793" t="str">
            <v>REDE AGUA FOFO K-7 DN 250 ASFALTO</v>
          </cell>
          <cell r="C2793">
            <v>497.22</v>
          </cell>
          <cell r="D2793" t="str">
            <v>M</v>
          </cell>
        </row>
        <row r="2794">
          <cell r="A2794">
            <v>7250300190</v>
          </cell>
          <cell r="B2794" t="str">
            <v>REDE AGUA FOFO K-7 DN 250 BLOCO</v>
          </cell>
          <cell r="C2794">
            <v>480.77</v>
          </cell>
          <cell r="D2794" t="str">
            <v>M</v>
          </cell>
        </row>
        <row r="2795">
          <cell r="A2795">
            <v>7250300200</v>
          </cell>
          <cell r="B2795" t="str">
            <v>REDE AGUA FOFO K-7 DN 250 PARALELO</v>
          </cell>
          <cell r="C2795">
            <v>487.54</v>
          </cell>
          <cell r="D2795" t="str">
            <v>M</v>
          </cell>
        </row>
        <row r="2796">
          <cell r="A2796">
            <v>7250300210</v>
          </cell>
          <cell r="B2796" t="str">
            <v>REDE AGUA FOFO K-7 DN 300 S/PAV</v>
          </cell>
          <cell r="C2796">
            <v>521.69</v>
          </cell>
          <cell r="D2796" t="str">
            <v>M</v>
          </cell>
        </row>
        <row r="2797">
          <cell r="A2797">
            <v>7250300220</v>
          </cell>
          <cell r="B2797" t="str">
            <v>REDE AGUA FOFO K-7 DN 300 ASFALTO</v>
          </cell>
          <cell r="C2797">
            <v>594.95</v>
          </cell>
          <cell r="D2797" t="str">
            <v>M</v>
          </cell>
        </row>
        <row r="2798">
          <cell r="A2798">
            <v>7250300230</v>
          </cell>
          <cell r="B2798" t="str">
            <v>REDE AGUA FOFO K-7 DN 300 BLOCO</v>
          </cell>
          <cell r="C2798">
            <v>573.94</v>
          </cell>
          <cell r="D2798" t="str">
            <v>M</v>
          </cell>
        </row>
        <row r="2799">
          <cell r="A2799">
            <v>7250300240</v>
          </cell>
          <cell r="B2799" t="str">
            <v>REDE AGUA FOFO K-7 DN 300 PARALELO</v>
          </cell>
          <cell r="C2799">
            <v>581.34</v>
          </cell>
          <cell r="D2799" t="str">
            <v>M</v>
          </cell>
        </row>
        <row r="2800">
          <cell r="A2800">
            <v>7250300250</v>
          </cell>
          <cell r="B2800" t="str">
            <v>REDE AGUA FOFO K-7 DN 350 S/PAV</v>
          </cell>
          <cell r="C2800">
            <v>605.13</v>
          </cell>
          <cell r="D2800" t="str">
            <v>M</v>
          </cell>
        </row>
        <row r="2801">
          <cell r="A2801">
            <v>7250300260</v>
          </cell>
          <cell r="B2801" t="str">
            <v>REDE AGUA FOFO K-7 DN 350 ASFALTO</v>
          </cell>
          <cell r="C2801">
            <v>678.39</v>
          </cell>
          <cell r="D2801" t="str">
            <v>M</v>
          </cell>
        </row>
        <row r="2802">
          <cell r="A2802">
            <v>7250300270</v>
          </cell>
          <cell r="B2802" t="str">
            <v>REDE AGUA FOFO K-7 DN 350 BLOCO</v>
          </cell>
          <cell r="C2802">
            <v>657.39</v>
          </cell>
          <cell r="D2802" t="str">
            <v>M</v>
          </cell>
        </row>
        <row r="2803">
          <cell r="A2803">
            <v>7250300280</v>
          </cell>
          <cell r="B2803" t="str">
            <v>REDE AGUA FOFO K-7 DN 350 PARALELO</v>
          </cell>
          <cell r="C2803">
            <v>664.78</v>
          </cell>
          <cell r="D2803" t="str">
            <v>M</v>
          </cell>
        </row>
        <row r="2804">
          <cell r="A2804">
            <v>7250300290</v>
          </cell>
          <cell r="B2804" t="str">
            <v>REDE AGUA FOFO K-7 DN 400 S/PAV</v>
          </cell>
          <cell r="C2804">
            <v>690.4</v>
          </cell>
          <cell r="D2804" t="str">
            <v>M</v>
          </cell>
        </row>
        <row r="2805">
          <cell r="A2805">
            <v>7250300300</v>
          </cell>
          <cell r="B2805" t="str">
            <v>REDE AGUA FOFO K-7 DN 400 ASFALTO</v>
          </cell>
          <cell r="C2805">
            <v>768.25</v>
          </cell>
          <cell r="D2805" t="str">
            <v>M</v>
          </cell>
        </row>
        <row r="2806">
          <cell r="A2806">
            <v>7250300310</v>
          </cell>
          <cell r="B2806" t="str">
            <v>REDE AGUA FOFO K-7 DN 400 BLOCO</v>
          </cell>
          <cell r="C2806">
            <v>742.66</v>
          </cell>
          <cell r="D2806" t="str">
            <v>M</v>
          </cell>
        </row>
        <row r="2807">
          <cell r="A2807">
            <v>7250300320</v>
          </cell>
          <cell r="B2807" t="str">
            <v>REDE AGUA FOFO K-7 DN 400 PARALELO</v>
          </cell>
          <cell r="C2807">
            <v>750.06</v>
          </cell>
          <cell r="D2807" t="str">
            <v>M</v>
          </cell>
        </row>
        <row r="2808">
          <cell r="A2808">
            <v>7250350010</v>
          </cell>
          <cell r="B2808" t="str">
            <v>REDE AGUA FOFO K-7 DN 80 S/PAV S/F</v>
          </cell>
          <cell r="C2808">
            <v>39.63</v>
          </cell>
          <cell r="D2808" t="str">
            <v>M</v>
          </cell>
        </row>
        <row r="2809">
          <cell r="A2809">
            <v>7250350020</v>
          </cell>
          <cell r="B2809" t="str">
            <v>REDE AGUA FOFO K-7 DN 80 ASFALTO S/F</v>
          </cell>
          <cell r="C2809">
            <v>89.03</v>
          </cell>
          <cell r="D2809" t="str">
            <v>M</v>
          </cell>
        </row>
        <row r="2810">
          <cell r="A2810">
            <v>7250350030</v>
          </cell>
          <cell r="B2810" t="str">
            <v>REDE AGUA FOFO K-7 DN 80 BLOCO S/F</v>
          </cell>
          <cell r="C2810">
            <v>81.69</v>
          </cell>
          <cell r="D2810" t="str">
            <v>M</v>
          </cell>
        </row>
        <row r="2811">
          <cell r="A2811">
            <v>7250350040</v>
          </cell>
          <cell r="B2811" t="str">
            <v>REDE AGUA FOFO K-7 DN 80 PARALELO S/F</v>
          </cell>
          <cell r="C2811">
            <v>87.2</v>
          </cell>
          <cell r="D2811" t="str">
            <v>M</v>
          </cell>
        </row>
        <row r="2812">
          <cell r="A2812">
            <v>7250350050</v>
          </cell>
          <cell r="B2812" t="str">
            <v>REDE AGUA FOFO K-7 DN 100 S/PAV S/F</v>
          </cell>
          <cell r="C2812">
            <v>40.7</v>
          </cell>
          <cell r="D2812" t="str">
            <v>M</v>
          </cell>
        </row>
        <row r="2813">
          <cell r="A2813">
            <v>7250350060</v>
          </cell>
          <cell r="B2813" t="str">
            <v>REDE AGUA FOFO K-7 DN 100 ASFALTO S/F</v>
          </cell>
          <cell r="C2813">
            <v>90.11</v>
          </cell>
          <cell r="D2813" t="str">
            <v>M</v>
          </cell>
        </row>
        <row r="2814">
          <cell r="A2814">
            <v>7250350070</v>
          </cell>
          <cell r="B2814" t="str">
            <v>REDE AGUA FOFO K-7 DN 100 BLOCO S/F</v>
          </cell>
          <cell r="C2814">
            <v>82.76</v>
          </cell>
          <cell r="D2814" t="str">
            <v>M</v>
          </cell>
        </row>
        <row r="2815">
          <cell r="A2815">
            <v>7250350080</v>
          </cell>
          <cell r="B2815" t="str">
            <v>REDE AGUA FOFO K-7 DN 100 PARALELO S/F</v>
          </cell>
          <cell r="C2815">
            <v>88.28</v>
          </cell>
          <cell r="D2815" t="str">
            <v>M</v>
          </cell>
        </row>
        <row r="2816">
          <cell r="A2816">
            <v>7250350090</v>
          </cell>
          <cell r="B2816" t="str">
            <v>REDE AGUA FOFO K-7 DN 150 S/PAV S/F</v>
          </cell>
          <cell r="C2816">
            <v>51.95</v>
          </cell>
          <cell r="D2816" t="str">
            <v>M</v>
          </cell>
        </row>
        <row r="2817">
          <cell r="A2817">
            <v>7250350100</v>
          </cell>
          <cell r="B2817" t="str">
            <v>REDE AGUA FOFO K-7 DN 150 ASFALTO S/F</v>
          </cell>
          <cell r="C2817">
            <v>109.3</v>
          </cell>
          <cell r="D2817" t="str">
            <v>M</v>
          </cell>
        </row>
        <row r="2818">
          <cell r="A2818">
            <v>7250350110</v>
          </cell>
          <cell r="B2818" t="str">
            <v>REDE AGUA FOFO K-7 DN 150 BLOCO S/F</v>
          </cell>
          <cell r="C2818">
            <v>97.4</v>
          </cell>
          <cell r="D2818" t="str">
            <v>M</v>
          </cell>
        </row>
        <row r="2819">
          <cell r="A2819">
            <v>7250350120</v>
          </cell>
          <cell r="B2819" t="str">
            <v>REDE AGUA FOFO K-7 DN 150 PARALELO S/F</v>
          </cell>
          <cell r="C2819">
            <v>103.56</v>
          </cell>
          <cell r="D2819" t="str">
            <v>M</v>
          </cell>
        </row>
        <row r="2820">
          <cell r="A2820">
            <v>7250350130</v>
          </cell>
          <cell r="B2820" t="str">
            <v>REDE AGUA FOFO K-7 DN 200 S/PAV S/F</v>
          </cell>
          <cell r="C2820">
            <v>63.36</v>
          </cell>
          <cell r="D2820" t="str">
            <v>M</v>
          </cell>
        </row>
        <row r="2821">
          <cell r="A2821">
            <v>7250350140</v>
          </cell>
          <cell r="B2821" t="str">
            <v>REDE AGUA FOFO K-7 DN 200 ASFALTO S/F</v>
          </cell>
          <cell r="C2821">
            <v>128.67</v>
          </cell>
          <cell r="D2821" t="str">
            <v>M</v>
          </cell>
        </row>
        <row r="2822">
          <cell r="A2822">
            <v>7250350150</v>
          </cell>
          <cell r="B2822" t="str">
            <v>REDE AGUA FOFO K-7 DN 200 BLOCO S/F</v>
          </cell>
          <cell r="C2822">
            <v>112.24</v>
          </cell>
          <cell r="D2822" t="str">
            <v>M</v>
          </cell>
        </row>
        <row r="2823">
          <cell r="A2823">
            <v>7250350160</v>
          </cell>
          <cell r="B2823" t="str">
            <v>REDE AGUA FOFO K-7 DN 200 PARALELO S/F</v>
          </cell>
          <cell r="C2823">
            <v>119</v>
          </cell>
          <cell r="D2823" t="str">
            <v>M</v>
          </cell>
        </row>
        <row r="2824">
          <cell r="A2824">
            <v>7250350170</v>
          </cell>
          <cell r="B2824" t="str">
            <v>REDE AGUA FOFO K-7 DN 250 S/PAV S/F</v>
          </cell>
          <cell r="C2824">
            <v>67.44</v>
          </cell>
          <cell r="D2824" t="str">
            <v>M</v>
          </cell>
        </row>
        <row r="2825">
          <cell r="A2825">
            <v>7250350180</v>
          </cell>
          <cell r="B2825" t="str">
            <v>REDE AGUA FOFO K-7 DN 250 ASFALTO S/F</v>
          </cell>
          <cell r="C2825">
            <v>132.75</v>
          </cell>
          <cell r="D2825" t="str">
            <v>M</v>
          </cell>
        </row>
        <row r="2826">
          <cell r="A2826">
            <v>7250350190</v>
          </cell>
          <cell r="B2826" t="str">
            <v>REDE AGUA FOFO K-7 DN 250 BLOCO S/F</v>
          </cell>
          <cell r="C2826">
            <v>116.3</v>
          </cell>
          <cell r="D2826" t="str">
            <v>M</v>
          </cell>
        </row>
        <row r="2827">
          <cell r="A2827">
            <v>7250350200</v>
          </cell>
          <cell r="B2827" t="str">
            <v>REDE AGUA FOFO K-7 DN 250 PARALELO S/F</v>
          </cell>
          <cell r="C2827">
            <v>123.07</v>
          </cell>
          <cell r="D2827" t="str">
            <v>M</v>
          </cell>
        </row>
        <row r="2828">
          <cell r="A2828">
            <v>7250350210</v>
          </cell>
          <cell r="B2828" t="str">
            <v>REDE AGUA FOFO K-7 DN 300 S/PAV S/F</v>
          </cell>
          <cell r="C2828">
            <v>82.06</v>
          </cell>
          <cell r="D2828" t="str">
            <v>M</v>
          </cell>
        </row>
        <row r="2829">
          <cell r="A2829">
            <v>7250350220</v>
          </cell>
          <cell r="B2829" t="str">
            <v>REDE AGUA FOFO K-7 DN 300 ASFALTO S/F</v>
          </cell>
          <cell r="C2829">
            <v>155.32</v>
          </cell>
          <cell r="D2829" t="str">
            <v>M</v>
          </cell>
        </row>
        <row r="2830">
          <cell r="A2830">
            <v>7250350230</v>
          </cell>
          <cell r="B2830" t="str">
            <v>REDE AGUA FOFO K-7 DN 300 BLOCO S/F</v>
          </cell>
          <cell r="C2830">
            <v>134.31</v>
          </cell>
          <cell r="D2830" t="str">
            <v>M</v>
          </cell>
        </row>
        <row r="2831">
          <cell r="A2831">
            <v>7250350240</v>
          </cell>
          <cell r="B2831" t="str">
            <v>REDE AGUA FOFO K-7 DN 300 PARALELO S/F</v>
          </cell>
          <cell r="C2831">
            <v>141.71</v>
          </cell>
          <cell r="D2831" t="str">
            <v>M</v>
          </cell>
        </row>
        <row r="2832">
          <cell r="A2832">
            <v>7250350250</v>
          </cell>
          <cell r="B2832" t="str">
            <v>REDE AGUA FOFO K-7 DN 350 S/PAV S/F</v>
          </cell>
          <cell r="C2832">
            <v>87.29</v>
          </cell>
          <cell r="D2832" t="str">
            <v>M</v>
          </cell>
        </row>
        <row r="2833">
          <cell r="A2833">
            <v>7250350260</v>
          </cell>
          <cell r="B2833" t="str">
            <v>REDE AGUA FOFO K-7 DN 350 ASFALTO S/F</v>
          </cell>
          <cell r="C2833">
            <v>160.55</v>
          </cell>
          <cell r="D2833" t="str">
            <v>M</v>
          </cell>
        </row>
        <row r="2834">
          <cell r="A2834">
            <v>7250350270</v>
          </cell>
          <cell r="B2834" t="str">
            <v>REDE AGUA FOFO K-7 DN 350 BLOCO S/F</v>
          </cell>
          <cell r="C2834">
            <v>139.55</v>
          </cell>
          <cell r="D2834" t="str">
            <v>M</v>
          </cell>
        </row>
        <row r="2835">
          <cell r="A2835">
            <v>7250350280</v>
          </cell>
          <cell r="B2835" t="str">
            <v>REDE AGUA FOFO K-7 DN 350 PARALELO S/F</v>
          </cell>
          <cell r="C2835">
            <v>146.94</v>
          </cell>
          <cell r="D2835" t="str">
            <v>M</v>
          </cell>
        </row>
        <row r="2836">
          <cell r="A2836">
            <v>7250350290</v>
          </cell>
          <cell r="B2836" t="str">
            <v>REDE AGUA FOFO K-7 DN 400 S/PAV S/F</v>
          </cell>
          <cell r="C2836">
            <v>125.8</v>
          </cell>
          <cell r="D2836" t="str">
            <v>M</v>
          </cell>
        </row>
        <row r="2837">
          <cell r="A2837">
            <v>7250350300</v>
          </cell>
          <cell r="B2837" t="str">
            <v>REDE AGUA FOFO K-7 DN 400 ASFALTO S/F</v>
          </cell>
          <cell r="C2837">
            <v>203.65</v>
          </cell>
          <cell r="D2837" t="str">
            <v>M</v>
          </cell>
        </row>
        <row r="2838">
          <cell r="A2838">
            <v>7250350310</v>
          </cell>
          <cell r="B2838" t="str">
            <v>REDE AGUA FOFO K-7 DN 400 BLOCO S/F</v>
          </cell>
          <cell r="C2838">
            <v>178.06</v>
          </cell>
          <cell r="D2838" t="str">
            <v>M</v>
          </cell>
        </row>
        <row r="2839">
          <cell r="A2839">
            <v>7250350320</v>
          </cell>
          <cell r="B2839" t="str">
            <v>REDE AGUA FOFO K-7 DN 400 PARALELO S/F</v>
          </cell>
          <cell r="C2839">
            <v>185.46</v>
          </cell>
          <cell r="D2839" t="str">
            <v>M</v>
          </cell>
        </row>
        <row r="2840">
          <cell r="A2840">
            <v>7250400010</v>
          </cell>
          <cell r="B2840" t="str">
            <v>REDE DE AGUA AEREA FOFO K-7 DN 80</v>
          </cell>
          <cell r="C2840">
            <v>224.16</v>
          </cell>
          <cell r="D2840" t="str">
            <v>M</v>
          </cell>
        </row>
        <row r="2841">
          <cell r="A2841">
            <v>7250400020</v>
          </cell>
          <cell r="B2841" t="str">
            <v>REDE DE AGUA AEREA FOFO K-7 DN 100</v>
          </cell>
          <cell r="C2841">
            <v>230.57</v>
          </cell>
          <cell r="D2841" t="str">
            <v>M</v>
          </cell>
        </row>
        <row r="2842">
          <cell r="A2842">
            <v>7250400030</v>
          </cell>
          <cell r="B2842" t="str">
            <v>REDE DE AGUA AEREA FOFO K-7 DN 150</v>
          </cell>
          <cell r="C2842">
            <v>268.36</v>
          </cell>
          <cell r="D2842" t="str">
            <v>M</v>
          </cell>
        </row>
        <row r="2843">
          <cell r="A2843">
            <v>7250400040</v>
          </cell>
          <cell r="B2843" t="str">
            <v>REDE DE AGUA AEREA FOFO K-7 DN 200</v>
          </cell>
          <cell r="C2843">
            <v>326.65</v>
          </cell>
          <cell r="D2843" t="str">
            <v>M</v>
          </cell>
        </row>
        <row r="2844">
          <cell r="A2844">
            <v>7250400050</v>
          </cell>
          <cell r="B2844" t="str">
            <v>REDE DE AGUA AEREA FOFO K-7 DN 250</v>
          </cell>
          <cell r="C2844">
            <v>391.43</v>
          </cell>
          <cell r="D2844" t="str">
            <v>M</v>
          </cell>
        </row>
        <row r="2845">
          <cell r="A2845">
            <v>7250400060</v>
          </cell>
          <cell r="B2845" t="str">
            <v>REDE DE AGUA AEREA FOFO K-7 DN 300</v>
          </cell>
          <cell r="C2845">
            <v>469.34</v>
          </cell>
          <cell r="D2845" t="str">
            <v>M</v>
          </cell>
        </row>
        <row r="2846">
          <cell r="A2846">
            <v>7250450010</v>
          </cell>
          <cell r="B2846" t="str">
            <v>REDE DE AGUA AEREA FOFO K-7 DN 80 S/F</v>
          </cell>
          <cell r="C2846">
            <v>18.32</v>
          </cell>
          <cell r="D2846" t="str">
            <v>M</v>
          </cell>
        </row>
        <row r="2847">
          <cell r="A2847">
            <v>7250450020</v>
          </cell>
          <cell r="B2847" t="str">
            <v>REDE DE AGUA AEREA FOFO K-7 DN 100 S/F</v>
          </cell>
          <cell r="C2847">
            <v>20.68</v>
          </cell>
          <cell r="D2847" t="str">
            <v>M</v>
          </cell>
        </row>
        <row r="2848">
          <cell r="A2848">
            <v>7250450030</v>
          </cell>
          <cell r="B2848" t="str">
            <v>REDE DE AGUA AEREA FOFO K-7 DN 150 S/F</v>
          </cell>
          <cell r="C2848">
            <v>21.85</v>
          </cell>
          <cell r="D2848" t="str">
            <v>M</v>
          </cell>
        </row>
        <row r="2849">
          <cell r="A2849">
            <v>7250450040</v>
          </cell>
          <cell r="B2849" t="str">
            <v>REDE DE AGUA AEREA FOFO K-7 DN 200 S/F</v>
          </cell>
          <cell r="C2849">
            <v>24.81</v>
          </cell>
          <cell r="D2849" t="str">
            <v>M</v>
          </cell>
        </row>
        <row r="2850">
          <cell r="A2850">
            <v>7250450050</v>
          </cell>
          <cell r="B2850" t="str">
            <v>REDE DE AGUA AEREA FOFO K-7 DN 250 S/F</v>
          </cell>
          <cell r="C2850">
            <v>26.96</v>
          </cell>
          <cell r="D2850" t="str">
            <v>M</v>
          </cell>
        </row>
        <row r="2851">
          <cell r="A2851">
            <v>7250450060</v>
          </cell>
          <cell r="B2851" t="str">
            <v>REDE DE AGUA AEREA FOFO K-7 DN 300 S/F</v>
          </cell>
          <cell r="C2851">
            <v>29.71</v>
          </cell>
          <cell r="D2851" t="str">
            <v>M</v>
          </cell>
        </row>
        <row r="2852">
          <cell r="A2852">
            <v>7250500010</v>
          </cell>
          <cell r="B2852" t="str">
            <v>REDE AGUA PVC O NBR 15750 DN 100 S/PAV</v>
          </cell>
          <cell r="C2852">
            <v>96.97</v>
          </cell>
          <cell r="D2852" t="str">
            <v>M</v>
          </cell>
        </row>
        <row r="2853">
          <cell r="A2853">
            <v>7250500020</v>
          </cell>
          <cell r="B2853" t="str">
            <v>REDE AGUA PVC O NBR 15750 DN 100 ASFALTO</v>
          </cell>
          <cell r="C2853">
            <v>146.37</v>
          </cell>
          <cell r="D2853" t="str">
            <v>M</v>
          </cell>
        </row>
        <row r="2854">
          <cell r="A2854">
            <v>7250500030</v>
          </cell>
          <cell r="B2854" t="str">
            <v>REDE AGUA PVC O NBR 15750 DN 100 BLOCO/P</v>
          </cell>
          <cell r="C2854">
            <v>139.03</v>
          </cell>
          <cell r="D2854" t="str">
            <v>M</v>
          </cell>
        </row>
        <row r="2855">
          <cell r="A2855">
            <v>7250500040</v>
          </cell>
          <cell r="B2855" t="str">
            <v>REDE AGUA PVC O NBR 15750 DN 100 PARALEL</v>
          </cell>
          <cell r="C2855">
            <v>144.54</v>
          </cell>
          <cell r="D2855" t="str">
            <v>M</v>
          </cell>
        </row>
        <row r="2856">
          <cell r="A2856">
            <v>7259000001</v>
          </cell>
          <cell r="B2856" t="str">
            <v>LOCAL, CORTE, CAPEAMENTO REDE ATÉ DN 100</v>
          </cell>
          <cell r="C2856">
            <v>135.08</v>
          </cell>
          <cell r="D2856" t="str">
            <v>UN</v>
          </cell>
        </row>
        <row r="2857">
          <cell r="A2857">
            <v>7259000002</v>
          </cell>
          <cell r="B2857" t="str">
            <v>LOCAL, CORTE, CAPEAMENTO REDE DN 150</v>
          </cell>
          <cell r="C2857">
            <v>480.58</v>
          </cell>
          <cell r="D2857" t="str">
            <v>UN</v>
          </cell>
        </row>
        <row r="2858">
          <cell r="A2858">
            <v>7259000003</v>
          </cell>
          <cell r="B2858" t="str">
            <v>REDE AGUA PVC PBA 20 DN 75 S/PAV-DER-ES</v>
          </cell>
          <cell r="C2858">
            <v>194.12</v>
          </cell>
          <cell r="D2858" t="str">
            <v>M</v>
          </cell>
        </row>
        <row r="2859">
          <cell r="A2859">
            <v>7259000004</v>
          </cell>
          <cell r="B2859" t="str">
            <v>REDE AGUA PVC PBA 20 DN 75 ASFAL-DER-ES</v>
          </cell>
          <cell r="C2859">
            <v>244.35</v>
          </cell>
          <cell r="D2859" t="str">
            <v>M</v>
          </cell>
        </row>
        <row r="2860">
          <cell r="A2860">
            <v>7259000005</v>
          </cell>
          <cell r="B2860" t="str">
            <v>REDE AGUA PVC PBA 20 DN 50 S/PAV-DER-ES</v>
          </cell>
          <cell r="C2860">
            <v>171.42</v>
          </cell>
          <cell r="D2860" t="str">
            <v>M</v>
          </cell>
        </row>
        <row r="2861">
          <cell r="A2861">
            <v>7259000006</v>
          </cell>
          <cell r="B2861" t="str">
            <v>REDE AGUA PVC PBA 20 DN 50 ASFAL-DER-ES</v>
          </cell>
          <cell r="C2861">
            <v>221.65</v>
          </cell>
          <cell r="D2861" t="str">
            <v>M</v>
          </cell>
        </row>
        <row r="2862">
          <cell r="A2862">
            <v>7259000007</v>
          </cell>
          <cell r="B2862" t="str">
            <v>REDE AGUA FOFO K-7 DN 900 S/PAV S/F</v>
          </cell>
          <cell r="C2862">
            <v>237.51</v>
          </cell>
          <cell r="D2862" t="str">
            <v>M</v>
          </cell>
        </row>
        <row r="2863">
          <cell r="A2863">
            <v>7259000008</v>
          </cell>
          <cell r="B2863" t="str">
            <v>REDE AGUA FOFO K-7 DN 900 ASFALTO S/F</v>
          </cell>
          <cell r="C2863">
            <v>352.36</v>
          </cell>
          <cell r="D2863" t="str">
            <v>M</v>
          </cell>
        </row>
        <row r="2864">
          <cell r="A2864">
            <v>7259000010</v>
          </cell>
          <cell r="B2864" t="str">
            <v>REDE AGUA PVC PBA 20 DN 100 ASFAL-DER-ES</v>
          </cell>
          <cell r="C2864">
            <v>204.95</v>
          </cell>
          <cell r="D2864" t="str">
            <v>M</v>
          </cell>
        </row>
        <row r="2865">
          <cell r="A2865">
            <v>7259800010</v>
          </cell>
          <cell r="B2865" t="str">
            <v>OPERACAO ASSISTIDA</v>
          </cell>
          <cell r="C2865">
            <v>62114.85</v>
          </cell>
          <cell r="D2865" t="str">
            <v>MES</v>
          </cell>
        </row>
        <row r="2866">
          <cell r="A2866">
            <v>7260100010</v>
          </cell>
          <cell r="B2866" t="str">
            <v>REDE ESG PVC NBR7362 150 ATE 1,25m S/PAV</v>
          </cell>
          <cell r="C2866">
            <v>107.48</v>
          </cell>
          <cell r="D2866" t="str">
            <v>M</v>
          </cell>
        </row>
        <row r="2867">
          <cell r="A2867">
            <v>7260100020</v>
          </cell>
          <cell r="B2867" t="str">
            <v>REDE ESG PVC NBR7362 150 ATE 1,25m ASFAL</v>
          </cell>
          <cell r="C2867">
            <v>177.5</v>
          </cell>
          <cell r="D2867" t="str">
            <v>M</v>
          </cell>
        </row>
        <row r="2868">
          <cell r="A2868">
            <v>7260100030</v>
          </cell>
          <cell r="B2868" t="str">
            <v>REDE ESG PVC NBR7362 150 ATE 1,25m BLOCO</v>
          </cell>
          <cell r="C2868">
            <v>155.84</v>
          </cell>
          <cell r="D2868" t="str">
            <v>M</v>
          </cell>
        </row>
        <row r="2869">
          <cell r="A2869">
            <v>7260100040</v>
          </cell>
          <cell r="B2869" t="str">
            <v>REDE ESG PVC NBR7362 150 ATE 1,25m PARAL</v>
          </cell>
          <cell r="C2869">
            <v>162.7</v>
          </cell>
          <cell r="D2869" t="str">
            <v>M</v>
          </cell>
        </row>
        <row r="2870">
          <cell r="A2870">
            <v>7260100050</v>
          </cell>
          <cell r="B2870" t="str">
            <v>REDE ESG PVC NBR7362 150 1,26A1,75 S/PAV</v>
          </cell>
          <cell r="C2870">
            <v>153.45</v>
          </cell>
          <cell r="D2870" t="str">
            <v>M</v>
          </cell>
        </row>
        <row r="2871">
          <cell r="A2871">
            <v>7260100060</v>
          </cell>
          <cell r="B2871" t="str">
            <v>REDE ESG PVC NBR7362 150 1,26A1,75 ASFAL</v>
          </cell>
          <cell r="C2871">
            <v>226.95</v>
          </cell>
          <cell r="D2871" t="str">
            <v>M</v>
          </cell>
        </row>
        <row r="2872">
          <cell r="A2872">
            <v>7260100070</v>
          </cell>
          <cell r="B2872" t="str">
            <v>REDE ESG PVC NBR7362 150 1,26A1,75 BLOCO</v>
          </cell>
          <cell r="C2872">
            <v>203.4</v>
          </cell>
          <cell r="D2872" t="str">
            <v>M</v>
          </cell>
        </row>
        <row r="2873">
          <cell r="A2873">
            <v>7260100080</v>
          </cell>
          <cell r="B2873" t="str">
            <v>REDE ESG PVC NBR7362 150 1,26A1,75 PARAL</v>
          </cell>
          <cell r="C2873">
            <v>210.58</v>
          </cell>
          <cell r="D2873" t="str">
            <v>M</v>
          </cell>
        </row>
        <row r="2874">
          <cell r="A2874">
            <v>7260100090</v>
          </cell>
          <cell r="B2874" t="str">
            <v>REDE ESG PVC NBR7362 150 1,76A2,25 S/PAV</v>
          </cell>
          <cell r="C2874">
            <v>175.29</v>
          </cell>
          <cell r="D2874" t="str">
            <v>M</v>
          </cell>
        </row>
        <row r="2875">
          <cell r="A2875">
            <v>7260100100</v>
          </cell>
          <cell r="B2875" t="str">
            <v>REDE ESG PVC NBR7362 150 1,76A2,25 ASFAL</v>
          </cell>
          <cell r="C2875">
            <v>248.79</v>
          </cell>
          <cell r="D2875" t="str">
            <v>M</v>
          </cell>
        </row>
        <row r="2876">
          <cell r="A2876">
            <v>7260100110</v>
          </cell>
          <cell r="B2876" t="str">
            <v>REDE ESG PVC NBR7362 150 1,76A2,25 BLOCO</v>
          </cell>
          <cell r="C2876">
            <v>225.25</v>
          </cell>
          <cell r="D2876" t="str">
            <v>M</v>
          </cell>
        </row>
        <row r="2877">
          <cell r="A2877">
            <v>7260100120</v>
          </cell>
          <cell r="B2877" t="str">
            <v>REDE ESG PVC NBR7362 150 1,76A2,25 PARAL</v>
          </cell>
          <cell r="C2877">
            <v>232.43</v>
          </cell>
          <cell r="D2877" t="str">
            <v>M</v>
          </cell>
        </row>
        <row r="2878">
          <cell r="A2878">
            <v>7260100130</v>
          </cell>
          <cell r="B2878" t="str">
            <v>REDE ESG PVC NBR7362 150 2,26A2,75 S/PAV</v>
          </cell>
          <cell r="C2878">
            <v>207.62</v>
          </cell>
          <cell r="D2878" t="str">
            <v>M</v>
          </cell>
        </row>
        <row r="2879">
          <cell r="A2879">
            <v>7260100140</v>
          </cell>
          <cell r="B2879" t="str">
            <v>REDE ESG PVC NBR7362 150 2,26A2,75 ASFAL</v>
          </cell>
          <cell r="C2879">
            <v>289.46</v>
          </cell>
          <cell r="D2879" t="str">
            <v>M</v>
          </cell>
        </row>
        <row r="2880">
          <cell r="A2880">
            <v>7260100150</v>
          </cell>
          <cell r="B2880" t="str">
            <v>REDE ESG PVC NBR7362 150 2,26A2,75 BLOCO</v>
          </cell>
          <cell r="C2880">
            <v>260.79</v>
          </cell>
          <cell r="D2880" t="str">
            <v>M</v>
          </cell>
        </row>
        <row r="2881">
          <cell r="A2881">
            <v>7260100160</v>
          </cell>
          <cell r="B2881" t="str">
            <v>REDE ESG PVC NBR7362 150 2,26A2,75 PARAL</v>
          </cell>
          <cell r="C2881">
            <v>268.94</v>
          </cell>
          <cell r="D2881" t="str">
            <v>M</v>
          </cell>
        </row>
        <row r="2882">
          <cell r="A2882">
            <v>7260100170</v>
          </cell>
          <cell r="B2882" t="str">
            <v>REDE ESG PVC NBR7362 150 2,76A3,25 S/PAV</v>
          </cell>
          <cell r="C2882">
            <v>231.04</v>
          </cell>
          <cell r="D2882" t="str">
            <v>M</v>
          </cell>
        </row>
        <row r="2883">
          <cell r="A2883">
            <v>7260100180</v>
          </cell>
          <cell r="B2883" t="str">
            <v>REDE ESG PVC NBR7362 150 2,76A3,25 ASFAL</v>
          </cell>
          <cell r="C2883">
            <v>313.09</v>
          </cell>
          <cell r="D2883" t="str">
            <v>M</v>
          </cell>
        </row>
        <row r="2884">
          <cell r="A2884">
            <v>7260100190</v>
          </cell>
          <cell r="B2884" t="str">
            <v>REDE ESG PVC NBR7362 150 2,76A3,25 BLOCO</v>
          </cell>
          <cell r="C2884">
            <v>284.2</v>
          </cell>
          <cell r="D2884" t="str">
            <v>M</v>
          </cell>
        </row>
        <row r="2885">
          <cell r="A2885">
            <v>7260100200</v>
          </cell>
          <cell r="B2885" t="str">
            <v>REDE ESG PVC NBR7362 150 2,76A3,25 PARAL</v>
          </cell>
          <cell r="C2885">
            <v>292.57</v>
          </cell>
          <cell r="D2885" t="str">
            <v>M</v>
          </cell>
        </row>
        <row r="2886">
          <cell r="A2886">
            <v>7260100210</v>
          </cell>
          <cell r="B2886" t="str">
            <v>REDE ESG PVC NBR7362 150 3,26A3,75 S/PAV</v>
          </cell>
          <cell r="C2886">
            <v>268.49</v>
          </cell>
          <cell r="D2886" t="str">
            <v>M</v>
          </cell>
        </row>
        <row r="2887">
          <cell r="A2887">
            <v>7260100220</v>
          </cell>
          <cell r="B2887" t="str">
            <v>REDE ESG PVC NBR7362 150 3,26A3,75 ASFAL</v>
          </cell>
          <cell r="C2887">
            <v>358.84</v>
          </cell>
          <cell r="D2887" t="str">
            <v>M</v>
          </cell>
        </row>
        <row r="2888">
          <cell r="A2888">
            <v>7260100230</v>
          </cell>
          <cell r="B2888" t="str">
            <v>REDE ESG PVC NBR7362 150 3,26A3,75 BLOCO</v>
          </cell>
          <cell r="C2888">
            <v>324.84</v>
          </cell>
          <cell r="D2888" t="str">
            <v>M</v>
          </cell>
        </row>
        <row r="2889">
          <cell r="A2889">
            <v>7260100240</v>
          </cell>
          <cell r="B2889" t="str">
            <v>REDE ESG PVC NBR7362 150 3,26A3,75 PARAL</v>
          </cell>
          <cell r="C2889">
            <v>334.19</v>
          </cell>
          <cell r="D2889" t="str">
            <v>M</v>
          </cell>
        </row>
        <row r="2890">
          <cell r="A2890">
            <v>7260100250</v>
          </cell>
          <cell r="B2890" t="str">
            <v>REDE ESG PVC NBR7362 150 3,76A4,25 S/PAV</v>
          </cell>
          <cell r="C2890">
            <v>293.99</v>
          </cell>
          <cell r="D2890" t="str">
            <v>M</v>
          </cell>
        </row>
        <row r="2891">
          <cell r="A2891">
            <v>7260100260</v>
          </cell>
          <cell r="B2891" t="str">
            <v>REDE ESG PVC NBR7362 150 3,76A4,25 ASFAL</v>
          </cell>
          <cell r="C2891">
            <v>385.28</v>
          </cell>
          <cell r="D2891" t="str">
            <v>M</v>
          </cell>
        </row>
        <row r="2892">
          <cell r="A2892">
            <v>7260100270</v>
          </cell>
          <cell r="B2892" t="str">
            <v>REDE ESG PVC NBR7362 150 3,76A4,25 BLOCO</v>
          </cell>
          <cell r="C2892">
            <v>324.84</v>
          </cell>
          <cell r="D2892" t="str">
            <v>M</v>
          </cell>
        </row>
        <row r="2893">
          <cell r="A2893">
            <v>7260100280</v>
          </cell>
          <cell r="B2893" t="str">
            <v>REDE ESG PVC NBR7362 150 3,76A4,25 PARAL</v>
          </cell>
          <cell r="C2893">
            <v>360.63</v>
          </cell>
          <cell r="D2893" t="str">
            <v>M</v>
          </cell>
        </row>
        <row r="2894">
          <cell r="A2894">
            <v>7260100290</v>
          </cell>
          <cell r="B2894" t="str">
            <v>REDE ESG PVC NBR7362 200 ATE 1,25m S/PAV</v>
          </cell>
          <cell r="C2894">
            <v>134.77</v>
          </cell>
          <cell r="D2894" t="str">
            <v>M</v>
          </cell>
        </row>
        <row r="2895">
          <cell r="A2895">
            <v>7260100300</v>
          </cell>
          <cell r="B2895" t="str">
            <v>REDE ESG PVC NBR7362 200 ATE 1,25m ASFAL</v>
          </cell>
          <cell r="C2895">
            <v>203.72</v>
          </cell>
          <cell r="D2895" t="str">
            <v>M</v>
          </cell>
        </row>
        <row r="2896">
          <cell r="A2896">
            <v>7260100310</v>
          </cell>
          <cell r="B2896" t="str">
            <v>REDE ESG PVC NBR7362 200 ATE 1,25m BLOCO</v>
          </cell>
          <cell r="C2896">
            <v>183.13</v>
          </cell>
          <cell r="D2896" t="str">
            <v>M</v>
          </cell>
        </row>
        <row r="2897">
          <cell r="A2897">
            <v>7260100320</v>
          </cell>
          <cell r="B2897" t="str">
            <v>REDE ESG PVC NBR7362 200 ATE 1,25m PARAL</v>
          </cell>
          <cell r="C2897">
            <v>189.99</v>
          </cell>
          <cell r="D2897" t="str">
            <v>M</v>
          </cell>
        </row>
        <row r="2898">
          <cell r="A2898">
            <v>7260100330</v>
          </cell>
          <cell r="B2898" t="str">
            <v>REDE ESG PVC NBR7362 200 1,26A1,75 S/PAV</v>
          </cell>
          <cell r="C2898">
            <v>180.71</v>
          </cell>
          <cell r="D2898" t="str">
            <v>M</v>
          </cell>
        </row>
        <row r="2899">
          <cell r="A2899">
            <v>7260100340</v>
          </cell>
          <cell r="B2899" t="str">
            <v>REDE ESG PVC NBR7362 200 1,26A1,75 ASFAL</v>
          </cell>
          <cell r="C2899">
            <v>253.17</v>
          </cell>
          <cell r="D2899" t="str">
            <v>M</v>
          </cell>
        </row>
        <row r="2900">
          <cell r="A2900">
            <v>7260100350</v>
          </cell>
          <cell r="B2900" t="str">
            <v>REDE ESG PVC NBR7362 200 1,26A1,75 BLOCO</v>
          </cell>
          <cell r="C2900">
            <v>230.66</v>
          </cell>
          <cell r="D2900" t="str">
            <v>M</v>
          </cell>
        </row>
        <row r="2901">
          <cell r="A2901">
            <v>7260100360</v>
          </cell>
          <cell r="B2901" t="str">
            <v>REDE ESG PVC NBR7362 200 1,26A1,75 PARAL</v>
          </cell>
          <cell r="C2901">
            <v>237.85</v>
          </cell>
          <cell r="D2901" t="str">
            <v>M</v>
          </cell>
        </row>
        <row r="2902">
          <cell r="A2902">
            <v>7260100370</v>
          </cell>
          <cell r="B2902" t="str">
            <v>REDE ESG PVC NBR7362 200 1,76A2,25 S/PAV</v>
          </cell>
          <cell r="C2902">
            <v>202.55</v>
          </cell>
          <cell r="D2902" t="str">
            <v>M</v>
          </cell>
        </row>
        <row r="2903">
          <cell r="A2903">
            <v>7260100380</v>
          </cell>
          <cell r="B2903" t="str">
            <v>REDE ESG PVC NBR7362 200 1,76A2,25 ASFAL</v>
          </cell>
          <cell r="C2903">
            <v>275.01</v>
          </cell>
          <cell r="D2903" t="str">
            <v>M</v>
          </cell>
        </row>
        <row r="2904">
          <cell r="A2904">
            <v>7260100390</v>
          </cell>
          <cell r="B2904" t="str">
            <v>REDE ESG PVC NBR7362 200 1,76A2,25 BLOCO</v>
          </cell>
          <cell r="C2904">
            <v>252.5</v>
          </cell>
          <cell r="D2904" t="str">
            <v>M</v>
          </cell>
        </row>
        <row r="2905">
          <cell r="A2905">
            <v>7260100400</v>
          </cell>
          <cell r="B2905" t="str">
            <v>REDE ESG PVC NBR7362 200 1,76A2,25 PARAL</v>
          </cell>
          <cell r="C2905">
            <v>259.69</v>
          </cell>
          <cell r="D2905" t="str">
            <v>M</v>
          </cell>
        </row>
        <row r="2906">
          <cell r="A2906">
            <v>7260100410</v>
          </cell>
          <cell r="B2906" t="str">
            <v>REDE ESG PVC NBR7362 200 2,26A2,75 S/PAV</v>
          </cell>
          <cell r="C2906">
            <v>235.15</v>
          </cell>
          <cell r="D2906" t="str">
            <v>M</v>
          </cell>
        </row>
        <row r="2907">
          <cell r="A2907">
            <v>7260100420</v>
          </cell>
          <cell r="B2907" t="str">
            <v>REDE ESG PVC NBR7362 200 2,26A2,75 ASFAL</v>
          </cell>
          <cell r="C2907">
            <v>308.98</v>
          </cell>
          <cell r="D2907" t="str">
            <v>M</v>
          </cell>
        </row>
        <row r="2908">
          <cell r="A2908">
            <v>7260100430</v>
          </cell>
          <cell r="B2908" t="str">
            <v>REDE ESG PVC NBR7362 200 2,26A2,75 BLOCO</v>
          </cell>
          <cell r="C2908">
            <v>288.31</v>
          </cell>
          <cell r="D2908" t="str">
            <v>M</v>
          </cell>
        </row>
        <row r="2909">
          <cell r="A2909">
            <v>7260100440</v>
          </cell>
          <cell r="B2909" t="str">
            <v>REDE ESG PVC NBR7362 200 2,26A2,75 PARAL</v>
          </cell>
          <cell r="C2909">
            <v>296.46</v>
          </cell>
          <cell r="D2909" t="str">
            <v>M</v>
          </cell>
        </row>
        <row r="2910">
          <cell r="A2910">
            <v>7260100450</v>
          </cell>
          <cell r="B2910" t="str">
            <v>REDE ESG PVC NBR7362 200 2,76A3,25 S/PAV</v>
          </cell>
          <cell r="C2910">
            <v>258.57</v>
          </cell>
          <cell r="D2910" t="str">
            <v>M</v>
          </cell>
        </row>
        <row r="2911">
          <cell r="A2911">
            <v>7260100460</v>
          </cell>
          <cell r="B2911" t="str">
            <v>REDE ESG PVC NBR7362 200 2,76A3,25 ASFAL</v>
          </cell>
          <cell r="C2911">
            <v>340.61</v>
          </cell>
          <cell r="D2911" t="str">
            <v>M</v>
          </cell>
        </row>
        <row r="2912">
          <cell r="A2912">
            <v>7260100470</v>
          </cell>
          <cell r="B2912" t="str">
            <v>REDE ESG PVC NBR7362 200 2,76A3,25 BLOCO</v>
          </cell>
          <cell r="C2912">
            <v>311.72</v>
          </cell>
          <cell r="D2912" t="str">
            <v>M</v>
          </cell>
        </row>
        <row r="2913">
          <cell r="A2913">
            <v>7260100480</v>
          </cell>
          <cell r="B2913" t="str">
            <v>REDE ESG PVC NBR7362 200 2,76A3,25 PARAL</v>
          </cell>
          <cell r="C2913">
            <v>318.79</v>
          </cell>
          <cell r="D2913" t="str">
            <v>M</v>
          </cell>
        </row>
        <row r="2914">
          <cell r="A2914">
            <v>7260100490</v>
          </cell>
          <cell r="B2914" t="str">
            <v>REDE ESG PVC NBR7362 200 3,26A3,75 S/PAV</v>
          </cell>
          <cell r="C2914">
            <v>296.28</v>
          </cell>
          <cell r="D2914" t="str">
            <v>M</v>
          </cell>
        </row>
        <row r="2915">
          <cell r="A2915">
            <v>7260100500</v>
          </cell>
          <cell r="B2915" t="str">
            <v>REDE ESG PVC NBR7362 200 3,26A3,75 ASFAL</v>
          </cell>
          <cell r="C2915">
            <v>386.63</v>
          </cell>
          <cell r="D2915" t="str">
            <v>M</v>
          </cell>
        </row>
        <row r="2916">
          <cell r="A2916">
            <v>7260100510</v>
          </cell>
          <cell r="B2916" t="str">
            <v>REDE ESG PVC NBR7362 200 3,26A3,75 BLOCO</v>
          </cell>
          <cell r="C2916">
            <v>352.63</v>
          </cell>
          <cell r="D2916" t="str">
            <v>M</v>
          </cell>
        </row>
        <row r="2917">
          <cell r="A2917">
            <v>7260100520</v>
          </cell>
          <cell r="B2917" t="str">
            <v>REDE ESG PVC NBR7362 200 3,26A3,75 PARAL</v>
          </cell>
          <cell r="C2917">
            <v>360.41</v>
          </cell>
          <cell r="D2917" t="str">
            <v>M</v>
          </cell>
        </row>
        <row r="2918">
          <cell r="A2918">
            <v>7260100530</v>
          </cell>
          <cell r="B2918" t="str">
            <v>REDE ESG PVC NBR7362 200 3,76A4,25 S/PAV</v>
          </cell>
          <cell r="C2918">
            <v>321.78</v>
          </cell>
          <cell r="D2918" t="str">
            <v>M</v>
          </cell>
        </row>
        <row r="2919">
          <cell r="A2919">
            <v>7260100540</v>
          </cell>
          <cell r="B2919" t="str">
            <v>REDE ESG PVC NBR7362 200 3,76A4,25 ASFAL</v>
          </cell>
          <cell r="C2919">
            <v>413.07</v>
          </cell>
          <cell r="D2919" t="str">
            <v>M</v>
          </cell>
        </row>
        <row r="2920">
          <cell r="A2920">
            <v>7260100550</v>
          </cell>
          <cell r="B2920" t="str">
            <v>REDE ESG PVC NBR7362 200 3,76A4,25 BLOCO</v>
          </cell>
          <cell r="C2920">
            <v>273.53</v>
          </cell>
          <cell r="D2920" t="str">
            <v>M</v>
          </cell>
        </row>
        <row r="2921">
          <cell r="A2921">
            <v>7260100560</v>
          </cell>
          <cell r="B2921" t="str">
            <v>REDE ESG PVC NBR7362 200 3,76A4,25 PARAL</v>
          </cell>
          <cell r="C2921">
            <v>386.85</v>
          </cell>
          <cell r="D2921" t="str">
            <v>M</v>
          </cell>
        </row>
        <row r="2922">
          <cell r="A2922">
            <v>7260100570</v>
          </cell>
          <cell r="B2922" t="str">
            <v>REDE ESG PVC NBR7362 250 ATE 1,25m S/PAV</v>
          </cell>
          <cell r="C2922">
            <v>185.3</v>
          </cell>
          <cell r="D2922" t="str">
            <v>M</v>
          </cell>
        </row>
        <row r="2923">
          <cell r="A2923">
            <v>7260100580</v>
          </cell>
          <cell r="B2923" t="str">
            <v>REDE ESG PVC NBR7362 250 ATE 1,25m ASFAL</v>
          </cell>
          <cell r="C2923">
            <v>253.64</v>
          </cell>
          <cell r="D2923" t="str">
            <v>M</v>
          </cell>
        </row>
        <row r="2924">
          <cell r="A2924">
            <v>7260100590</v>
          </cell>
          <cell r="B2924" t="str">
            <v>REDE ESG PVC NBR7362 250 ATE 1,25m BLOCO</v>
          </cell>
          <cell r="C2924">
            <v>233.66</v>
          </cell>
          <cell r="D2924" t="str">
            <v>M</v>
          </cell>
        </row>
        <row r="2925">
          <cell r="A2925">
            <v>7260100600</v>
          </cell>
          <cell r="B2925" t="str">
            <v>REDE ESG PVC NBR7362 250 ATE 1,25m PARAL</v>
          </cell>
          <cell r="C2925">
            <v>239.91</v>
          </cell>
          <cell r="D2925" t="str">
            <v>M</v>
          </cell>
        </row>
        <row r="2926">
          <cell r="A2926">
            <v>7260100610</v>
          </cell>
          <cell r="B2926" t="str">
            <v>REDE ESG PVC NBR7362 250 1,26A1,75 S/PAV</v>
          </cell>
          <cell r="C2926">
            <v>231.61</v>
          </cell>
          <cell r="D2926" t="str">
            <v>M</v>
          </cell>
        </row>
        <row r="2927">
          <cell r="A2927">
            <v>7260100620</v>
          </cell>
          <cell r="B2927" t="str">
            <v>REDE ESG PVC NBR7362 250 1,26A1,75 ASFAL</v>
          </cell>
          <cell r="C2927">
            <v>303.09</v>
          </cell>
          <cell r="D2927" t="str">
            <v>M</v>
          </cell>
        </row>
        <row r="2928">
          <cell r="A2928">
            <v>7260100630</v>
          </cell>
          <cell r="B2928" t="str">
            <v>REDE ESG PVC NBR7362 250 1,26A1,75 BLOCO</v>
          </cell>
          <cell r="C2928">
            <v>281.57</v>
          </cell>
          <cell r="D2928" t="str">
            <v>M</v>
          </cell>
        </row>
        <row r="2929">
          <cell r="A2929">
            <v>7260100640</v>
          </cell>
          <cell r="B2929" t="str">
            <v>REDE ESG PVC NBR7362 250 1,26A1,75 PARAL</v>
          </cell>
          <cell r="C2929">
            <v>287.77</v>
          </cell>
          <cell r="D2929" t="str">
            <v>M</v>
          </cell>
        </row>
        <row r="2930">
          <cell r="A2930">
            <v>7260100650</v>
          </cell>
          <cell r="B2930" t="str">
            <v>REDE ESG PVC NBR7362 250 1,76A2,25 S/PAV</v>
          </cell>
          <cell r="C2930">
            <v>253.45</v>
          </cell>
          <cell r="D2930" t="str">
            <v>M</v>
          </cell>
        </row>
        <row r="2931">
          <cell r="A2931">
            <v>7260100660</v>
          </cell>
          <cell r="B2931" t="str">
            <v>REDE ESG PVC NBR7362 250 1,76A2,25 ASFAL</v>
          </cell>
          <cell r="C2931">
            <v>324.93</v>
          </cell>
          <cell r="D2931" t="str">
            <v>M</v>
          </cell>
        </row>
        <row r="2932">
          <cell r="A2932">
            <v>7260100670</v>
          </cell>
          <cell r="B2932" t="str">
            <v>REDE ESG PVC NBR7362 250 1,76A2,25 BLOCO</v>
          </cell>
          <cell r="C2932">
            <v>303.41</v>
          </cell>
          <cell r="D2932" t="str">
            <v>M</v>
          </cell>
        </row>
        <row r="2933">
          <cell r="A2933">
            <v>7260100680</v>
          </cell>
          <cell r="B2933" t="str">
            <v>REDE ESG PVC NBR7362 250 1,76A2,25 PARAL</v>
          </cell>
          <cell r="C2933">
            <v>309.61</v>
          </cell>
          <cell r="D2933" t="str">
            <v>M</v>
          </cell>
        </row>
        <row r="2934">
          <cell r="A2934">
            <v>7260100690</v>
          </cell>
          <cell r="B2934" t="str">
            <v>REDE ESG PVC NBR7362 250 2,26A2,75 S/PAV</v>
          </cell>
          <cell r="C2934">
            <v>286.37</v>
          </cell>
          <cell r="D2934" t="str">
            <v>M</v>
          </cell>
        </row>
        <row r="2935">
          <cell r="A2935">
            <v>7260100700</v>
          </cell>
          <cell r="B2935" t="str">
            <v>REDE ESG PVC NBR7362 250 2,26A2,75 ASFAL</v>
          </cell>
          <cell r="C2935">
            <v>365.6</v>
          </cell>
          <cell r="D2935" t="str">
            <v>M</v>
          </cell>
        </row>
        <row r="2936">
          <cell r="A2936">
            <v>7260100710</v>
          </cell>
          <cell r="B2936" t="str">
            <v>REDE ESG PVC NBR7362 250 2,26A2,75 BLOCO</v>
          </cell>
          <cell r="C2936">
            <v>339.54</v>
          </cell>
          <cell r="D2936" t="str">
            <v>M</v>
          </cell>
        </row>
        <row r="2937">
          <cell r="A2937">
            <v>7260100720</v>
          </cell>
          <cell r="B2937" t="str">
            <v>REDE ESG PVC NBR7362 250 2,26A2,75 PARAL</v>
          </cell>
          <cell r="C2937">
            <v>346.38</v>
          </cell>
          <cell r="D2937" t="str">
            <v>M</v>
          </cell>
        </row>
        <row r="2938">
          <cell r="A2938">
            <v>7260100730</v>
          </cell>
          <cell r="B2938" t="str">
            <v>REDE ESG PVC NBR7362 250 2,76A3,25 S/PAV</v>
          </cell>
          <cell r="C2938">
            <v>309.79</v>
          </cell>
          <cell r="D2938" t="str">
            <v>M</v>
          </cell>
        </row>
        <row r="2939">
          <cell r="A2939">
            <v>7260100740</v>
          </cell>
          <cell r="B2939" t="str">
            <v>REDE ESG PVC NBR7362 250 2,76A3,25 ASFAL</v>
          </cell>
          <cell r="C2939">
            <v>391.84</v>
          </cell>
          <cell r="D2939" t="str">
            <v>M</v>
          </cell>
        </row>
        <row r="2940">
          <cell r="A2940">
            <v>7260100750</v>
          </cell>
          <cell r="B2940" t="str">
            <v>REDE ESG PVC NBR7362 250 2,76A3,25 BLOCO</v>
          </cell>
          <cell r="C2940">
            <v>362.95</v>
          </cell>
          <cell r="D2940" t="str">
            <v>M</v>
          </cell>
        </row>
        <row r="2941">
          <cell r="A2941">
            <v>7260100760</v>
          </cell>
          <cell r="B2941" t="str">
            <v>REDE ESG PVC NBR7362 250 2,76A3,25 PARAL</v>
          </cell>
          <cell r="C2941">
            <v>368.71</v>
          </cell>
          <cell r="D2941" t="str">
            <v>M</v>
          </cell>
        </row>
        <row r="2942">
          <cell r="A2942">
            <v>7260100770</v>
          </cell>
          <cell r="B2942" t="str">
            <v>REDE ESG PVC NBR7362 250 3,26A3,75 S/PAV</v>
          </cell>
          <cell r="C2942">
            <v>347.84</v>
          </cell>
          <cell r="D2942" t="str">
            <v>M</v>
          </cell>
        </row>
        <row r="2943">
          <cell r="A2943">
            <v>7260100780</v>
          </cell>
          <cell r="B2943" t="str">
            <v>REDE ESG PVC NBR7362 250 3,26A3,75 ASFAL</v>
          </cell>
          <cell r="C2943">
            <v>438.2</v>
          </cell>
          <cell r="D2943" t="str">
            <v>M</v>
          </cell>
        </row>
        <row r="2944">
          <cell r="A2944">
            <v>7260100790</v>
          </cell>
          <cell r="B2944" t="str">
            <v>REDE ESG PVC NBR7362 250 3,26A3,75 BLOCO</v>
          </cell>
          <cell r="C2944">
            <v>404.19</v>
          </cell>
          <cell r="D2944" t="str">
            <v>M</v>
          </cell>
        </row>
        <row r="2945">
          <cell r="A2945">
            <v>7260100800</v>
          </cell>
          <cell r="B2945" t="str">
            <v>REDE ESG PVC NBR7362 250 3,26A3,75 PARAL</v>
          </cell>
          <cell r="C2945">
            <v>410.33</v>
          </cell>
          <cell r="D2945" t="str">
            <v>M</v>
          </cell>
        </row>
        <row r="2946">
          <cell r="A2946">
            <v>7260100810</v>
          </cell>
          <cell r="B2946" t="str">
            <v>REDE ESG PVC NBR7362 250 3,76A4,25 S/PAV</v>
          </cell>
          <cell r="C2946">
            <v>373.35</v>
          </cell>
          <cell r="D2946" t="str">
            <v>M</v>
          </cell>
        </row>
        <row r="2947">
          <cell r="A2947">
            <v>7260100820</v>
          </cell>
          <cell r="B2947" t="str">
            <v>REDE ESG PVC NBR7362 250 3,76A4,25 ASFAL</v>
          </cell>
          <cell r="C2947">
            <v>464.64</v>
          </cell>
          <cell r="D2947" t="str">
            <v>M</v>
          </cell>
        </row>
        <row r="2948">
          <cell r="A2948">
            <v>7260100830</v>
          </cell>
          <cell r="B2948" t="str">
            <v>REDE ESG PVC NBR7362 250 3,76A4,25 BLOCO</v>
          </cell>
          <cell r="C2948">
            <v>428.28</v>
          </cell>
          <cell r="D2948" t="str">
            <v>M</v>
          </cell>
        </row>
        <row r="2949">
          <cell r="A2949">
            <v>7260100840</v>
          </cell>
          <cell r="B2949" t="str">
            <v>REDE ESG PVC NBR7362 250 3,76A4,25 PARAL</v>
          </cell>
          <cell r="C2949">
            <v>436.77</v>
          </cell>
          <cell r="D2949" t="str">
            <v>M</v>
          </cell>
        </row>
        <row r="2950">
          <cell r="A2950">
            <v>7260100850</v>
          </cell>
          <cell r="B2950" t="str">
            <v>REDE ESG PVC NBR7362 300 ATE 1,25m S/PAV</v>
          </cell>
          <cell r="C2950">
            <v>260.88</v>
          </cell>
          <cell r="D2950" t="str">
            <v>M</v>
          </cell>
        </row>
        <row r="2951">
          <cell r="A2951">
            <v>7260100860</v>
          </cell>
          <cell r="B2951" t="str">
            <v>REDE ESG PVC NBR7362 300 ATE 1,25m ASFAL</v>
          </cell>
          <cell r="C2951">
            <v>328.52</v>
          </cell>
          <cell r="D2951" t="str">
            <v>M</v>
          </cell>
        </row>
        <row r="2952">
          <cell r="A2952">
            <v>7260100870</v>
          </cell>
          <cell r="B2952" t="str">
            <v>REDE ESG PVC NBR7362 300 ATE 1,25m BLOCO</v>
          </cell>
          <cell r="C2952">
            <v>309.23</v>
          </cell>
          <cell r="D2952" t="str">
            <v>M</v>
          </cell>
        </row>
        <row r="2953">
          <cell r="A2953">
            <v>7260100880</v>
          </cell>
          <cell r="B2953" t="str">
            <v>REDE ESG PVC NBR7362 300 ATE 1,25m PARAL</v>
          </cell>
          <cell r="C2953">
            <v>314.79</v>
          </cell>
          <cell r="D2953" t="str">
            <v>M</v>
          </cell>
        </row>
        <row r="2954">
          <cell r="A2954">
            <v>7260100890</v>
          </cell>
          <cell r="B2954" t="str">
            <v>REDE ESG PVC NBR7362 300 1,26A1,75 S/PAV</v>
          </cell>
          <cell r="C2954">
            <v>307.49</v>
          </cell>
          <cell r="D2954" t="str">
            <v>M</v>
          </cell>
        </row>
        <row r="2955">
          <cell r="A2955">
            <v>7260100900</v>
          </cell>
          <cell r="B2955" t="str">
            <v>REDE ESG PVC NBR7362 300 1,26A1,75 ASFAL</v>
          </cell>
          <cell r="C2955">
            <v>378.05</v>
          </cell>
          <cell r="D2955" t="str">
            <v>M</v>
          </cell>
        </row>
        <row r="2956">
          <cell r="A2956">
            <v>7260100910</v>
          </cell>
          <cell r="B2956" t="str">
            <v>REDE ESG PVC NBR7362 300 1,26A1,75 BLOCO</v>
          </cell>
          <cell r="C2956">
            <v>357.43</v>
          </cell>
          <cell r="D2956" t="str">
            <v>M</v>
          </cell>
        </row>
        <row r="2957">
          <cell r="A2957">
            <v>7260100920</v>
          </cell>
          <cell r="B2957" t="str">
            <v>REDE ESG PVC NBR7362 300 1,26A1,75 PARAL</v>
          </cell>
          <cell r="C2957">
            <v>362.73</v>
          </cell>
          <cell r="D2957" t="str">
            <v>M</v>
          </cell>
        </row>
        <row r="2958">
          <cell r="A2958">
            <v>7260100930</v>
          </cell>
          <cell r="B2958" t="str">
            <v>REDE ESG PVC NBR7362 300 1,76A2,25 S/PAV</v>
          </cell>
          <cell r="C2958">
            <v>329.4</v>
          </cell>
          <cell r="D2958" t="str">
            <v>M</v>
          </cell>
        </row>
        <row r="2959">
          <cell r="A2959">
            <v>7260100940</v>
          </cell>
          <cell r="B2959" t="str">
            <v>REDE ESG PVC NBR7362 300 1,76A2,25 ASFAL</v>
          </cell>
          <cell r="C2959">
            <v>399.97</v>
          </cell>
          <cell r="D2959" t="str">
            <v>M</v>
          </cell>
        </row>
        <row r="2960">
          <cell r="A2960">
            <v>7260100950</v>
          </cell>
          <cell r="B2960" t="str">
            <v>REDE ESG PVC NBR7362 300 1,76A2,25 BLOCO</v>
          </cell>
          <cell r="C2960">
            <v>379.36</v>
          </cell>
          <cell r="D2960" t="str">
            <v>M</v>
          </cell>
        </row>
        <row r="2961">
          <cell r="A2961">
            <v>7260100960</v>
          </cell>
          <cell r="B2961" t="str">
            <v>REDE ESG PVC NBR7362 300 1,76A2,25 PARAL</v>
          </cell>
          <cell r="C2961">
            <v>384.65</v>
          </cell>
          <cell r="D2961" t="str">
            <v>M</v>
          </cell>
        </row>
        <row r="2962">
          <cell r="A2962">
            <v>7260100970</v>
          </cell>
          <cell r="B2962" t="str">
            <v>REDE ESG PVC NBR7362 300 2,26A2,75 S/PAV</v>
          </cell>
          <cell r="C2962">
            <v>362.71</v>
          </cell>
          <cell r="D2962" t="str">
            <v>M</v>
          </cell>
        </row>
        <row r="2963">
          <cell r="A2963">
            <v>7260100980</v>
          </cell>
          <cell r="B2963" t="str">
            <v>REDE ESG PVC NBR7362 300 2,26A2,75 ASFAL</v>
          </cell>
          <cell r="C2963">
            <v>440.85</v>
          </cell>
          <cell r="D2963" t="str">
            <v>M</v>
          </cell>
        </row>
        <row r="2964">
          <cell r="A2964">
            <v>7260100990</v>
          </cell>
          <cell r="B2964" t="str">
            <v>REDE ESG PVC NBR7362 300 2,26A2,75 BLOCO</v>
          </cell>
          <cell r="C2964">
            <v>415.88</v>
          </cell>
          <cell r="D2964" t="str">
            <v>M</v>
          </cell>
        </row>
        <row r="2965">
          <cell r="A2965">
            <v>7260101000</v>
          </cell>
          <cell r="B2965" t="str">
            <v>REDE ESG PVC NBR7362 300 2,26A2,75 PARAL</v>
          </cell>
          <cell r="C2965">
            <v>421.63</v>
          </cell>
          <cell r="D2965" t="str">
            <v>M</v>
          </cell>
        </row>
        <row r="2966">
          <cell r="A2966">
            <v>7260101010</v>
          </cell>
          <cell r="B2966" t="str">
            <v>REDE ESG PVC NBR7362 300 2,76A3,25 S/PAV</v>
          </cell>
          <cell r="C2966">
            <v>386.34</v>
          </cell>
          <cell r="D2966" t="str">
            <v>M</v>
          </cell>
        </row>
        <row r="2967">
          <cell r="A2967">
            <v>7260101020</v>
          </cell>
          <cell r="B2967" t="str">
            <v>REDE ESG PVC NBR7362 300 2,76A3,25 ASFAL</v>
          </cell>
          <cell r="C2967">
            <v>468.73</v>
          </cell>
          <cell r="D2967" t="str">
            <v>M</v>
          </cell>
        </row>
        <row r="2968">
          <cell r="A2968">
            <v>7260101030</v>
          </cell>
          <cell r="B2968" t="str">
            <v>REDE ESG PVC NBR7362 300 2,76A3,25 BLOCO</v>
          </cell>
          <cell r="C2968">
            <v>439.5</v>
          </cell>
          <cell r="D2968" t="str">
            <v>M</v>
          </cell>
        </row>
        <row r="2969">
          <cell r="A2969">
            <v>7260101040</v>
          </cell>
          <cell r="B2969" t="str">
            <v>REDE ESG PVC NBR7362 300 2,76A3,25 PARAL</v>
          </cell>
          <cell r="C2969">
            <v>444.3</v>
          </cell>
          <cell r="D2969" t="str">
            <v>M</v>
          </cell>
        </row>
        <row r="2970">
          <cell r="A2970">
            <v>7260101050</v>
          </cell>
          <cell r="B2970" t="str">
            <v>REDE ESG PVC NBR7362 300 3,26A3,75 S/PAV</v>
          </cell>
          <cell r="C2970">
            <v>425.2</v>
          </cell>
          <cell r="D2970" t="str">
            <v>M</v>
          </cell>
        </row>
        <row r="2971">
          <cell r="A2971">
            <v>7260101060</v>
          </cell>
          <cell r="B2971" t="str">
            <v>REDE ESG PVC NBR7362 300 3,26A3,75 ASFAL</v>
          </cell>
          <cell r="C2971">
            <v>516.5</v>
          </cell>
          <cell r="D2971" t="str">
            <v>M</v>
          </cell>
        </row>
        <row r="2972">
          <cell r="A2972">
            <v>7260101070</v>
          </cell>
          <cell r="B2972" t="str">
            <v>REDE ESG PVC NBR7362 300 3,26A3,75 BLOCO</v>
          </cell>
          <cell r="C2972">
            <v>481.56</v>
          </cell>
          <cell r="D2972" t="str">
            <v>M</v>
          </cell>
        </row>
        <row r="2973">
          <cell r="A2973">
            <v>7260101080</v>
          </cell>
          <cell r="B2973" t="str">
            <v>REDE ESG PVC NBR7362 300 3,26A3,75 PARAL</v>
          </cell>
          <cell r="C2973">
            <v>486.86</v>
          </cell>
          <cell r="D2973" t="str">
            <v>M</v>
          </cell>
        </row>
        <row r="2974">
          <cell r="A2974">
            <v>7260101090</v>
          </cell>
          <cell r="B2974" t="str">
            <v>REDE ESG PVC NBR7362 300 3,76A4,25 S/PAV</v>
          </cell>
          <cell r="C2974">
            <v>451.64</v>
          </cell>
          <cell r="D2974" t="str">
            <v>M</v>
          </cell>
        </row>
        <row r="2975">
          <cell r="A2975">
            <v>7260101100</v>
          </cell>
          <cell r="B2975" t="str">
            <v>REDE ESG PVC NBR7362 300 3,76A4,25 ASFAL</v>
          </cell>
          <cell r="C2975">
            <v>546.58</v>
          </cell>
          <cell r="D2975" t="str">
            <v>M</v>
          </cell>
        </row>
        <row r="2976">
          <cell r="A2976">
            <v>7260101110</v>
          </cell>
          <cell r="B2976" t="str">
            <v>REDE ESG PVC NBR7362 300 3,76A4,25 BLOCO</v>
          </cell>
          <cell r="C2976">
            <v>508.45</v>
          </cell>
          <cell r="D2976" t="str">
            <v>M</v>
          </cell>
        </row>
        <row r="2977">
          <cell r="A2977">
            <v>7260101120</v>
          </cell>
          <cell r="B2977" t="str">
            <v>REDE ESG PVC NBR7362 300 3,76A4,25 PARAL</v>
          </cell>
          <cell r="C2977">
            <v>516.94</v>
          </cell>
          <cell r="D2977" t="str">
            <v>M</v>
          </cell>
        </row>
        <row r="2978">
          <cell r="A2978">
            <v>7260101130</v>
          </cell>
          <cell r="B2978" t="str">
            <v>REDE ESG PVC NBR7362 350 ATE 1,25m S/PAV</v>
          </cell>
          <cell r="C2978">
            <v>308.34</v>
          </cell>
          <cell r="D2978" t="str">
            <v>M</v>
          </cell>
        </row>
        <row r="2979">
          <cell r="A2979">
            <v>7260101140</v>
          </cell>
          <cell r="B2979" t="str">
            <v>REDE ESG PVC NBR7362 350 ATE 1,25m ASFAL</v>
          </cell>
          <cell r="C2979">
            <v>375.84</v>
          </cell>
          <cell r="D2979" t="str">
            <v>M</v>
          </cell>
        </row>
        <row r="2980">
          <cell r="A2980">
            <v>7260101150</v>
          </cell>
          <cell r="B2980" t="str">
            <v>REDE ESG PVC NBR7362 350 ATE 1,25m BLOCO</v>
          </cell>
          <cell r="C2980">
            <v>356.69</v>
          </cell>
          <cell r="D2980" t="str">
            <v>M</v>
          </cell>
        </row>
        <row r="2981">
          <cell r="A2981">
            <v>7260101160</v>
          </cell>
          <cell r="B2981" t="str">
            <v>REDE ESG PVC NBR7362 350 ATE 1,25m PARAL</v>
          </cell>
          <cell r="C2981">
            <v>362.11</v>
          </cell>
          <cell r="D2981" t="str">
            <v>M</v>
          </cell>
        </row>
        <row r="2982">
          <cell r="A2982">
            <v>7260101170</v>
          </cell>
          <cell r="B2982" t="str">
            <v>REDE ESG PVC NBR7362 350 1,26A1,75 S/PAV</v>
          </cell>
          <cell r="C2982">
            <v>355.09</v>
          </cell>
          <cell r="D2982" t="str">
            <v>M</v>
          </cell>
        </row>
        <row r="2983">
          <cell r="A2983">
            <v>7260101180</v>
          </cell>
          <cell r="B2983" t="str">
            <v>REDE ESG PVC NBR7362 350 1,26A1,75 ASFAL</v>
          </cell>
          <cell r="C2983">
            <v>425.37</v>
          </cell>
          <cell r="D2983" t="str">
            <v>M</v>
          </cell>
        </row>
        <row r="2984">
          <cell r="A2984">
            <v>7260101190</v>
          </cell>
          <cell r="B2984" t="str">
            <v>REDE ESG PVC NBR7362 350 1,26A1,75 BLOCO</v>
          </cell>
          <cell r="C2984">
            <v>405.03</v>
          </cell>
          <cell r="D2984" t="str">
            <v>M</v>
          </cell>
        </row>
        <row r="2985">
          <cell r="A2985">
            <v>7260101200</v>
          </cell>
          <cell r="B2985" t="str">
            <v>REDE ESG PVC NBR7362 350 1,26A1,75 PARAL</v>
          </cell>
          <cell r="C2985">
            <v>410.05</v>
          </cell>
          <cell r="D2985" t="str">
            <v>M</v>
          </cell>
        </row>
        <row r="2986">
          <cell r="A2986">
            <v>7260101210</v>
          </cell>
          <cell r="B2986" t="str">
            <v>REDE ESG PVC NBR7362 350 1,76A2,25 S/PAV</v>
          </cell>
          <cell r="C2986">
            <v>377.01</v>
          </cell>
          <cell r="D2986" t="str">
            <v>M</v>
          </cell>
        </row>
        <row r="2987">
          <cell r="A2987">
            <v>7260101220</v>
          </cell>
          <cell r="B2987" t="str">
            <v>REDE ESG PVC NBR7362 350 1,76A2,25 ASFAL</v>
          </cell>
          <cell r="C2987">
            <v>447.29</v>
          </cell>
          <cell r="D2987" t="str">
            <v>M</v>
          </cell>
        </row>
        <row r="2988">
          <cell r="A2988">
            <v>7260101230</v>
          </cell>
          <cell r="B2988" t="str">
            <v>REDE ESG PVC NBR7362 350 1,76A2,25 BLOCO</v>
          </cell>
          <cell r="C2988">
            <v>426.96</v>
          </cell>
          <cell r="D2988" t="str">
            <v>M</v>
          </cell>
        </row>
        <row r="2989">
          <cell r="A2989">
            <v>7260101240</v>
          </cell>
          <cell r="B2989" t="str">
            <v>REDE ESG PVC NBR7362 350 1,76A2,25 PARAL</v>
          </cell>
          <cell r="C2989">
            <v>431.97</v>
          </cell>
          <cell r="D2989" t="str">
            <v>M</v>
          </cell>
        </row>
        <row r="2990">
          <cell r="A2990">
            <v>7260101250</v>
          </cell>
          <cell r="B2990" t="str">
            <v>REDE ESG PVC NBR7362 350 2,26A2,75 S/PAV</v>
          </cell>
          <cell r="C2990">
            <v>410.59</v>
          </cell>
          <cell r="D2990" t="str">
            <v>M</v>
          </cell>
        </row>
        <row r="2991">
          <cell r="A2991">
            <v>7260101260</v>
          </cell>
          <cell r="B2991" t="str">
            <v>REDE ESG PVC NBR7362 350 2,26A2,75 ASFAL</v>
          </cell>
          <cell r="C2991">
            <v>488.17</v>
          </cell>
          <cell r="D2991" t="str">
            <v>M</v>
          </cell>
        </row>
        <row r="2992">
          <cell r="A2992">
            <v>7260101270</v>
          </cell>
          <cell r="B2992" t="str">
            <v>REDE ESG PVC NBR7362 350 2,26A2,75 BLOCO</v>
          </cell>
          <cell r="C2992">
            <v>463.75</v>
          </cell>
          <cell r="D2992" t="str">
            <v>M</v>
          </cell>
        </row>
        <row r="2993">
          <cell r="A2993">
            <v>7260101280</v>
          </cell>
          <cell r="B2993" t="str">
            <v>REDE ESG PVC NBR7362 350 2,26A2,75 PARAL</v>
          </cell>
          <cell r="C2993">
            <v>468.95</v>
          </cell>
          <cell r="D2993" t="str">
            <v>M</v>
          </cell>
        </row>
        <row r="2994">
          <cell r="A2994">
            <v>7260101290</v>
          </cell>
          <cell r="B2994" t="str">
            <v>REDE ESG PVC NBR7362 350 2,76A3,25 S/PAV</v>
          </cell>
          <cell r="C2994">
            <v>434.22</v>
          </cell>
          <cell r="D2994" t="str">
            <v>M</v>
          </cell>
        </row>
        <row r="2995">
          <cell r="A2995">
            <v>7260101300</v>
          </cell>
          <cell r="B2995" t="str">
            <v>REDE ESG PVC NBR7362 350 2,76A3,25 ASFAL</v>
          </cell>
          <cell r="C2995">
            <v>516.6</v>
          </cell>
          <cell r="D2995" t="str">
            <v>M</v>
          </cell>
        </row>
        <row r="2996">
          <cell r="A2996">
            <v>7260101310</v>
          </cell>
          <cell r="B2996" t="str">
            <v>REDE ESG PVC NBR7362 350 2,76A3,25 BLOCO</v>
          </cell>
          <cell r="C2996">
            <v>487.37</v>
          </cell>
          <cell r="D2996" t="str">
            <v>M</v>
          </cell>
        </row>
        <row r="2997">
          <cell r="A2997">
            <v>7260101320</v>
          </cell>
          <cell r="B2997" t="str">
            <v>REDE ESG PVC NBR7362 350 2,76A3,25 PARAL</v>
          </cell>
          <cell r="C2997">
            <v>491.62</v>
          </cell>
          <cell r="D2997" t="str">
            <v>M</v>
          </cell>
        </row>
        <row r="2998">
          <cell r="A2998">
            <v>7260101330</v>
          </cell>
          <cell r="B2998" t="str">
            <v>REDE ESG PVC NBR7362 350 3,26A3,75 S/PAV</v>
          </cell>
          <cell r="C2998">
            <v>473.34</v>
          </cell>
          <cell r="D2998" t="str">
            <v>M</v>
          </cell>
        </row>
        <row r="2999">
          <cell r="A2999">
            <v>7260101340</v>
          </cell>
          <cell r="B2999" t="str">
            <v>REDE ESG PVC NBR7362 350 3,26A3,75 ASFAL</v>
          </cell>
          <cell r="C2999">
            <v>564.64</v>
          </cell>
          <cell r="D2999" t="str">
            <v>M</v>
          </cell>
        </row>
        <row r="3000">
          <cell r="A3000">
            <v>7260101350</v>
          </cell>
          <cell r="B3000" t="str">
            <v>REDE ESG PVC NBR7362 350 3,26A3,75 BLOCO</v>
          </cell>
          <cell r="C3000">
            <v>529.7</v>
          </cell>
          <cell r="D3000" t="str">
            <v>M</v>
          </cell>
        </row>
        <row r="3001">
          <cell r="A3001">
            <v>7260101360</v>
          </cell>
          <cell r="B3001" t="str">
            <v>REDE ESG PVC NBR7362 350 3,26A3,75 PARAL</v>
          </cell>
          <cell r="C3001">
            <v>534.18</v>
          </cell>
          <cell r="D3001" t="str">
            <v>M</v>
          </cell>
        </row>
        <row r="3002">
          <cell r="A3002">
            <v>7260101370</v>
          </cell>
          <cell r="B3002" t="str">
            <v>REDE ESG PVC NBR7362 350 3,76A4,25 S/PAV</v>
          </cell>
          <cell r="C3002">
            <v>499.78</v>
          </cell>
          <cell r="D3002" t="str">
            <v>M</v>
          </cell>
        </row>
        <row r="3003">
          <cell r="A3003">
            <v>7260101380</v>
          </cell>
          <cell r="B3003" t="str">
            <v>REDE ESG PVC NBR7362 350 3,76A4,25 ASFAL</v>
          </cell>
          <cell r="C3003">
            <v>594.72</v>
          </cell>
          <cell r="D3003" t="str">
            <v>M</v>
          </cell>
        </row>
        <row r="3004">
          <cell r="A3004">
            <v>7260101390</v>
          </cell>
          <cell r="B3004" t="str">
            <v>REDE ESG PVC NBR7362 350 3,76A4,25 BLOCO</v>
          </cell>
          <cell r="C3004">
            <v>555.77</v>
          </cell>
          <cell r="D3004" t="str">
            <v>M</v>
          </cell>
        </row>
        <row r="3005">
          <cell r="A3005">
            <v>7260101400</v>
          </cell>
          <cell r="B3005" t="str">
            <v>REDE ESG PVC NBR7362 350 3,76A4,25 PARAL</v>
          </cell>
          <cell r="C3005">
            <v>564.26</v>
          </cell>
          <cell r="D3005" t="str">
            <v>M</v>
          </cell>
        </row>
        <row r="3006">
          <cell r="A3006">
            <v>7260101410</v>
          </cell>
          <cell r="B3006" t="str">
            <v>REDE ESG PVC NBR7362 400 ATE 1,25m S/PAV</v>
          </cell>
          <cell r="C3006">
            <v>381.74</v>
          </cell>
          <cell r="D3006" t="str">
            <v>M</v>
          </cell>
        </row>
        <row r="3007">
          <cell r="A3007">
            <v>7260101420</v>
          </cell>
          <cell r="B3007" t="str">
            <v>REDE ESG PVC NBR7362 400 ATE 1,25m ASFAL</v>
          </cell>
          <cell r="C3007">
            <v>449.06</v>
          </cell>
          <cell r="D3007" t="str">
            <v>M</v>
          </cell>
        </row>
        <row r="3008">
          <cell r="A3008">
            <v>7260101430</v>
          </cell>
          <cell r="B3008" t="str">
            <v>REDE ESG PVC NBR7362 400 ATE 1,25m BLOCO</v>
          </cell>
          <cell r="C3008">
            <v>430.1</v>
          </cell>
          <cell r="D3008" t="str">
            <v>M</v>
          </cell>
        </row>
        <row r="3009">
          <cell r="A3009">
            <v>7260101440</v>
          </cell>
          <cell r="B3009" t="str">
            <v>REDE ESG PVC NBR7362 400 ATE 1,25m PARAL</v>
          </cell>
          <cell r="C3009">
            <v>435.6</v>
          </cell>
          <cell r="D3009" t="str">
            <v>M</v>
          </cell>
        </row>
        <row r="3010">
          <cell r="A3010">
            <v>7260101450</v>
          </cell>
          <cell r="B3010" t="str">
            <v>REDE ESG PVC NBR7362 400 1,26A1,75 S/PAV</v>
          </cell>
          <cell r="C3010">
            <v>428.68</v>
          </cell>
          <cell r="D3010" t="str">
            <v>M</v>
          </cell>
        </row>
        <row r="3011">
          <cell r="A3011">
            <v>7260101460</v>
          </cell>
          <cell r="B3011" t="str">
            <v>REDE ESG PVC NBR7362 400 1,26A1,75 ASFAL</v>
          </cell>
          <cell r="C3011">
            <v>498.94</v>
          </cell>
          <cell r="D3011" t="str">
            <v>M</v>
          </cell>
        </row>
        <row r="3012">
          <cell r="A3012">
            <v>7260101470</v>
          </cell>
          <cell r="B3012" t="str">
            <v>REDE ESG PVC NBR7362 400 1,26A1,75 BLOCO</v>
          </cell>
          <cell r="C3012">
            <v>478.62</v>
          </cell>
          <cell r="D3012" t="str">
            <v>M</v>
          </cell>
        </row>
        <row r="3013">
          <cell r="A3013">
            <v>7260101480</v>
          </cell>
          <cell r="B3013" t="str">
            <v>REDE ESG PVC NBR7362 400 1,26A1,75 PARAL</v>
          </cell>
          <cell r="C3013">
            <v>483.62</v>
          </cell>
          <cell r="D3013" t="str">
            <v>M</v>
          </cell>
        </row>
        <row r="3014">
          <cell r="A3014">
            <v>7260101490</v>
          </cell>
          <cell r="B3014" t="str">
            <v>REDE ESG PVC NBR7362 400 1,76A2,25 S/PAV</v>
          </cell>
          <cell r="C3014">
            <v>450.8</v>
          </cell>
          <cell r="D3014" t="str">
            <v>M</v>
          </cell>
        </row>
        <row r="3015">
          <cell r="A3015">
            <v>7260101500</v>
          </cell>
          <cell r="B3015" t="str">
            <v>REDE ESG PVC NBR7362 400 1,76A2,25 ASFAL</v>
          </cell>
          <cell r="C3015">
            <v>510.12</v>
          </cell>
          <cell r="D3015" t="str">
            <v>M</v>
          </cell>
        </row>
        <row r="3016">
          <cell r="A3016">
            <v>7260101510</v>
          </cell>
          <cell r="B3016" t="str">
            <v>REDE ESG PVC NBR7362 400 1,76A2,25 BLOCO</v>
          </cell>
          <cell r="C3016">
            <v>500.54</v>
          </cell>
          <cell r="D3016" t="str">
            <v>M</v>
          </cell>
        </row>
        <row r="3017">
          <cell r="A3017">
            <v>7260101520</v>
          </cell>
          <cell r="B3017" t="str">
            <v>REDE ESG PVC NBR7362 400 1,76A2,25 PARAL</v>
          </cell>
          <cell r="C3017">
            <v>505.75</v>
          </cell>
          <cell r="D3017" t="str">
            <v>M</v>
          </cell>
        </row>
        <row r="3018">
          <cell r="A3018">
            <v>7260101530</v>
          </cell>
          <cell r="B3018" t="str">
            <v>REDE ESG PVC NBR7362 400 2,26A2,75 S/PAV</v>
          </cell>
          <cell r="C3018">
            <v>484.73</v>
          </cell>
          <cell r="D3018" t="str">
            <v>M</v>
          </cell>
        </row>
        <row r="3019">
          <cell r="A3019">
            <v>7260101540</v>
          </cell>
          <cell r="B3019" t="str">
            <v>REDE ESG PVC NBR7362 400 2,26A2,75 ASFAL</v>
          </cell>
          <cell r="C3019">
            <v>562.29</v>
          </cell>
          <cell r="D3019" t="str">
            <v>M</v>
          </cell>
        </row>
        <row r="3020">
          <cell r="A3020">
            <v>7260101550</v>
          </cell>
          <cell r="B3020" t="str">
            <v>REDE ESG PVC NBR7362 400 2,26A2,75 BLOCO</v>
          </cell>
          <cell r="C3020">
            <v>537.9</v>
          </cell>
          <cell r="D3020" t="str">
            <v>M</v>
          </cell>
        </row>
        <row r="3021">
          <cell r="A3021">
            <v>7260101560</v>
          </cell>
          <cell r="B3021" t="str">
            <v>REDE ESG PVC NBR7362 400 2,26A2,75 PARAL</v>
          </cell>
          <cell r="C3021">
            <v>543.07</v>
          </cell>
          <cell r="D3021" t="str">
            <v>M</v>
          </cell>
        </row>
        <row r="3022">
          <cell r="A3022">
            <v>7260101570</v>
          </cell>
          <cell r="B3022" t="str">
            <v>REDE ESG PVC NBR7362 400 2,76A3,25 S/PAV</v>
          </cell>
          <cell r="C3022">
            <v>508.7</v>
          </cell>
          <cell r="D3022" t="str">
            <v>M</v>
          </cell>
        </row>
        <row r="3023">
          <cell r="A3023">
            <v>7260101580</v>
          </cell>
          <cell r="B3023" t="str">
            <v>REDE ESG PVC NBR7362 400 2,76A3,25 ASFAL</v>
          </cell>
          <cell r="C3023">
            <v>574.9</v>
          </cell>
          <cell r="D3023" t="str">
            <v>M</v>
          </cell>
        </row>
        <row r="3024">
          <cell r="A3024">
            <v>7260101590</v>
          </cell>
          <cell r="B3024" t="str">
            <v>REDE ESG PVC NBR7362 400 2,76A3,25 BLOCO</v>
          </cell>
          <cell r="C3024">
            <v>561.86</v>
          </cell>
          <cell r="D3024" t="str">
            <v>M</v>
          </cell>
        </row>
        <row r="3025">
          <cell r="A3025">
            <v>7260101600</v>
          </cell>
          <cell r="B3025" t="str">
            <v>REDE ESG PVC NBR7362 400 2,76A3,25 PARAL</v>
          </cell>
          <cell r="C3025">
            <v>566.68</v>
          </cell>
          <cell r="D3025" t="str">
            <v>M</v>
          </cell>
        </row>
        <row r="3026">
          <cell r="A3026">
            <v>7260101610</v>
          </cell>
          <cell r="B3026" t="str">
            <v>REDE ESG PVC NBR7362 400 3,26A3,75 S/PAV</v>
          </cell>
          <cell r="C3026">
            <v>549.02</v>
          </cell>
          <cell r="D3026" t="str">
            <v>M</v>
          </cell>
        </row>
        <row r="3027">
          <cell r="A3027">
            <v>7260101620</v>
          </cell>
          <cell r="B3027" t="str">
            <v>REDE ESG PVC NBR7362 400 3,26A3,75 ASFAL</v>
          </cell>
          <cell r="C3027">
            <v>643.97</v>
          </cell>
          <cell r="D3027" t="str">
            <v>M</v>
          </cell>
        </row>
        <row r="3028">
          <cell r="A3028">
            <v>7260101630</v>
          </cell>
          <cell r="B3028" t="str">
            <v>REDE ESG PVC NBR7362 400 3,26A3,75 BLOCO</v>
          </cell>
          <cell r="C3028">
            <v>573.65</v>
          </cell>
          <cell r="D3028" t="str">
            <v>M</v>
          </cell>
        </row>
        <row r="3029">
          <cell r="A3029">
            <v>7260101640</v>
          </cell>
          <cell r="B3029" t="str">
            <v>REDE ESG PVC NBR7362 400 3,26A3,75 PARAL</v>
          </cell>
          <cell r="C3029">
            <v>612.88</v>
          </cell>
          <cell r="D3029" t="str">
            <v>M</v>
          </cell>
        </row>
        <row r="3030">
          <cell r="A3030">
            <v>7260101650</v>
          </cell>
          <cell r="B3030" t="str">
            <v>REDE ESG PVC NBR7362 400 3,76A4,25 S/PAV</v>
          </cell>
          <cell r="C3030">
            <v>579.1</v>
          </cell>
          <cell r="D3030" t="str">
            <v>M</v>
          </cell>
        </row>
        <row r="3031">
          <cell r="A3031">
            <v>7260101660</v>
          </cell>
          <cell r="B3031" t="str">
            <v>REDE ESG PVC NBR7362 400 3,76A4,25 ASFAL</v>
          </cell>
          <cell r="C3031">
            <v>668.57</v>
          </cell>
          <cell r="D3031" t="str">
            <v>M</v>
          </cell>
        </row>
        <row r="3032">
          <cell r="A3032">
            <v>7260101670</v>
          </cell>
          <cell r="B3032" t="str">
            <v>REDE ESG PVC NBR7362 400 3,76A4,25 BLOCO</v>
          </cell>
          <cell r="C3032">
            <v>628.99</v>
          </cell>
          <cell r="D3032" t="str">
            <v>M</v>
          </cell>
        </row>
        <row r="3033">
          <cell r="A3033">
            <v>7260101680</v>
          </cell>
          <cell r="B3033" t="str">
            <v>REDE ESG PVC NBR7362 400 3,76A4,25 PARAL</v>
          </cell>
          <cell r="C3033">
            <v>637.48</v>
          </cell>
          <cell r="D3033" t="str">
            <v>M</v>
          </cell>
        </row>
        <row r="3034">
          <cell r="A3034">
            <v>7260200010</v>
          </cell>
          <cell r="B3034" t="str">
            <v>REDE ESG FOFO 80 ATE 1,25m S/PAV</v>
          </cell>
          <cell r="C3034">
            <v>282.19</v>
          </cell>
          <cell r="D3034" t="str">
            <v>M</v>
          </cell>
        </row>
        <row r="3035">
          <cell r="A3035">
            <v>7260200020</v>
          </cell>
          <cell r="B3035" t="str">
            <v>REDE ESG FOFO 80 ATE 1,25m ASF</v>
          </cell>
          <cell r="C3035">
            <v>346.25</v>
          </cell>
          <cell r="D3035" t="str">
            <v>M</v>
          </cell>
        </row>
        <row r="3036">
          <cell r="A3036">
            <v>7260200040</v>
          </cell>
          <cell r="B3036" t="str">
            <v>REDE ESG FOFO 80 ATE 1,25m PARAL</v>
          </cell>
          <cell r="C3036">
            <v>339.98</v>
          </cell>
          <cell r="D3036" t="str">
            <v>M</v>
          </cell>
        </row>
        <row r="3037">
          <cell r="A3037">
            <v>7260200050</v>
          </cell>
          <cell r="B3037" t="str">
            <v>REDE ESG FOFO 80 1,26A1,75m S/PAV</v>
          </cell>
          <cell r="C3037">
            <v>293.77</v>
          </cell>
          <cell r="D3037" t="str">
            <v>M</v>
          </cell>
        </row>
        <row r="3038">
          <cell r="A3038">
            <v>7260200060</v>
          </cell>
          <cell r="B3038" t="str">
            <v>REDE ESG FOFO 80 1,26A1,75m ASF</v>
          </cell>
          <cell r="C3038">
            <v>394.06</v>
          </cell>
          <cell r="D3038" t="str">
            <v>M</v>
          </cell>
        </row>
        <row r="3039">
          <cell r="A3039">
            <v>7260200080</v>
          </cell>
          <cell r="B3039" t="str">
            <v>REDE ESG FOFO 80 1,26A1,75m PARAL</v>
          </cell>
          <cell r="C3039">
            <v>339.98</v>
          </cell>
          <cell r="D3039" t="str">
            <v>M</v>
          </cell>
        </row>
        <row r="3040">
          <cell r="A3040">
            <v>7260200090</v>
          </cell>
          <cell r="B3040" t="str">
            <v>REDE ESG FOFO 80 1,76A2,25m S/PAV</v>
          </cell>
          <cell r="C3040">
            <v>354.34</v>
          </cell>
          <cell r="D3040" t="str">
            <v>M</v>
          </cell>
        </row>
        <row r="3041">
          <cell r="A3041">
            <v>7260200130</v>
          </cell>
          <cell r="B3041" t="str">
            <v>REDE ESG FOFO 80 2,26A2,75m S/PAV</v>
          </cell>
          <cell r="C3041">
            <v>386.67</v>
          </cell>
          <cell r="D3041" t="str">
            <v>M</v>
          </cell>
        </row>
        <row r="3042">
          <cell r="A3042">
            <v>7260200140</v>
          </cell>
          <cell r="B3042" t="str">
            <v>REDE ESG FOFO 80 2,26A2,75m ASF</v>
          </cell>
          <cell r="C3042">
            <v>467.51</v>
          </cell>
          <cell r="D3042" t="str">
            <v>M</v>
          </cell>
        </row>
        <row r="3043">
          <cell r="A3043">
            <v>7260200320</v>
          </cell>
          <cell r="B3043" t="str">
            <v>REDE ESG FOFO 100 ATE 1,25m PARAL</v>
          </cell>
          <cell r="C3043">
            <v>346.44</v>
          </cell>
          <cell r="D3043" t="str">
            <v>M</v>
          </cell>
        </row>
        <row r="3044">
          <cell r="A3044">
            <v>7260250010</v>
          </cell>
          <cell r="B3044" t="str">
            <v>REDE ESG FOFO 80 ATE 1,25m S/PAV S/F</v>
          </cell>
          <cell r="C3044">
            <v>65</v>
          </cell>
          <cell r="D3044" t="str">
            <v>M</v>
          </cell>
        </row>
        <row r="3045">
          <cell r="A3045">
            <v>7260250020</v>
          </cell>
          <cell r="B3045" t="str">
            <v>REDE ESG FOFO 80 ATE 1,25m ASF S/F</v>
          </cell>
          <cell r="C3045">
            <v>124.72</v>
          </cell>
          <cell r="D3045" t="str">
            <v>M</v>
          </cell>
        </row>
        <row r="3046">
          <cell r="A3046">
            <v>7260250040</v>
          </cell>
          <cell r="B3046" t="str">
            <v>REDE ESG FOFO 80 ATE 1,25m PARAL S/F</v>
          </cell>
          <cell r="C3046">
            <v>118.45</v>
          </cell>
          <cell r="D3046" t="str">
            <v>M</v>
          </cell>
        </row>
        <row r="3047">
          <cell r="A3047">
            <v>7260250050</v>
          </cell>
          <cell r="B3047" t="str">
            <v>REDE ESG FOFO 80 1,26A1,75m S/PAV S/F</v>
          </cell>
          <cell r="C3047">
            <v>72.24</v>
          </cell>
          <cell r="D3047" t="str">
            <v>M</v>
          </cell>
        </row>
        <row r="3048">
          <cell r="A3048">
            <v>7260250060</v>
          </cell>
          <cell r="B3048" t="str">
            <v>REDE ESG FOFO 80 1,26A1,75m ASF S/F</v>
          </cell>
          <cell r="C3048">
            <v>172.53</v>
          </cell>
          <cell r="D3048" t="str">
            <v>M</v>
          </cell>
        </row>
        <row r="3049">
          <cell r="A3049">
            <v>7260250080</v>
          </cell>
          <cell r="B3049" t="str">
            <v>REDE ESG FOFO 80 1,26A1,75m PARAL S/F</v>
          </cell>
          <cell r="C3049">
            <v>118.45</v>
          </cell>
          <cell r="D3049" t="str">
            <v>M</v>
          </cell>
        </row>
        <row r="3050">
          <cell r="A3050">
            <v>7260250100</v>
          </cell>
          <cell r="B3050" t="str">
            <v>REDE ESG FOFO 80 1,76A2,25m ASF S/F</v>
          </cell>
          <cell r="C3050">
            <v>206.31</v>
          </cell>
          <cell r="D3050" t="str">
            <v>M</v>
          </cell>
        </row>
        <row r="3051">
          <cell r="A3051">
            <v>7260250140</v>
          </cell>
          <cell r="B3051" t="str">
            <v>REDE ESG FOFO 80 2,26A2,75m ASF S/F</v>
          </cell>
          <cell r="C3051">
            <v>245.98</v>
          </cell>
          <cell r="D3051" t="str">
            <v>M</v>
          </cell>
        </row>
        <row r="3052">
          <cell r="A3052">
            <v>7260250320</v>
          </cell>
          <cell r="B3052" t="str">
            <v>REDE ESG FOFO 100 ATE 1,25m PARAL S/F</v>
          </cell>
          <cell r="C3052">
            <v>119.49</v>
          </cell>
          <cell r="D3052" t="str">
            <v>M</v>
          </cell>
        </row>
        <row r="3053">
          <cell r="A3053">
            <v>7260250360</v>
          </cell>
          <cell r="B3053" t="str">
            <v>REDE ESG FOFO 100 1,26A1,75m PARAL S/F</v>
          </cell>
          <cell r="C3053">
            <v>168.23</v>
          </cell>
          <cell r="D3053" t="str">
            <v>M</v>
          </cell>
        </row>
        <row r="3054">
          <cell r="A3054">
            <v>7260300010</v>
          </cell>
          <cell r="B3054" t="str">
            <v>REDE ESG FOFO 150 ATE 1,25m S/PAV</v>
          </cell>
          <cell r="C3054">
            <v>335.26</v>
          </cell>
          <cell r="D3054" t="str">
            <v>M</v>
          </cell>
        </row>
        <row r="3055">
          <cell r="A3055">
            <v>7260300020</v>
          </cell>
          <cell r="B3055" t="str">
            <v>REDE ESG FOFO 150 ATE 1,25m ASF</v>
          </cell>
          <cell r="C3055">
            <v>399.19</v>
          </cell>
          <cell r="D3055" t="str">
            <v>M</v>
          </cell>
        </row>
        <row r="3056">
          <cell r="A3056">
            <v>7260300030</v>
          </cell>
          <cell r="B3056" t="str">
            <v>REDE ESG FOFO 150 ATE 1,25m BLOCO</v>
          </cell>
          <cell r="C3056">
            <v>383.62</v>
          </cell>
          <cell r="D3056" t="str">
            <v>M</v>
          </cell>
        </row>
        <row r="3057">
          <cell r="A3057">
            <v>7260300040</v>
          </cell>
          <cell r="B3057" t="str">
            <v>REDE ESG FOFO 150 ATE 1,25m PARAL</v>
          </cell>
          <cell r="C3057">
            <v>384.39</v>
          </cell>
          <cell r="D3057" t="str">
            <v>M</v>
          </cell>
        </row>
        <row r="3058">
          <cell r="A3058">
            <v>7260300050</v>
          </cell>
          <cell r="B3058" t="str">
            <v>REDE ESG FOFO 150 1,26A1,75m S/PAV</v>
          </cell>
          <cell r="C3058">
            <v>381.23</v>
          </cell>
          <cell r="D3058" t="str">
            <v>M</v>
          </cell>
        </row>
        <row r="3059">
          <cell r="A3059">
            <v>7260300060</v>
          </cell>
          <cell r="B3059" t="str">
            <v>REDE ESG FOFO 150 1,26A1,75m ASF</v>
          </cell>
          <cell r="C3059">
            <v>454.73</v>
          </cell>
          <cell r="D3059" t="str">
            <v>M</v>
          </cell>
        </row>
        <row r="3060">
          <cell r="A3060">
            <v>7260300070</v>
          </cell>
          <cell r="B3060" t="str">
            <v>REDE ESG FOFO 150 1,26A1,75m BLOCO</v>
          </cell>
          <cell r="C3060">
            <v>431.18</v>
          </cell>
          <cell r="D3060" t="str">
            <v>M</v>
          </cell>
        </row>
        <row r="3061">
          <cell r="A3061">
            <v>7260300080</v>
          </cell>
          <cell r="B3061" t="str">
            <v>REDE ESG FOFO 150 1,26A1,75m PARAL</v>
          </cell>
          <cell r="C3061">
            <v>438.36</v>
          </cell>
          <cell r="D3061" t="str">
            <v>M</v>
          </cell>
        </row>
        <row r="3062">
          <cell r="A3062">
            <v>7260300090</v>
          </cell>
          <cell r="B3062" t="str">
            <v>REDE ESG FOFO 150 1,76A2,25m S/PAV</v>
          </cell>
          <cell r="C3062">
            <v>403.07</v>
          </cell>
          <cell r="D3062" t="str">
            <v>M</v>
          </cell>
        </row>
        <row r="3063">
          <cell r="A3063">
            <v>7260300100</v>
          </cell>
          <cell r="B3063" t="str">
            <v>REDE ESG FOFO 150 1,76A2,25m ASF</v>
          </cell>
          <cell r="C3063">
            <v>476.57</v>
          </cell>
          <cell r="D3063" t="str">
            <v>M</v>
          </cell>
        </row>
        <row r="3064">
          <cell r="A3064">
            <v>7260300110</v>
          </cell>
          <cell r="B3064" t="str">
            <v>REDE ESG FOFO 150 1,76A2,25m BLOCO</v>
          </cell>
          <cell r="C3064">
            <v>453.03</v>
          </cell>
          <cell r="D3064" t="str">
            <v>M</v>
          </cell>
        </row>
        <row r="3065">
          <cell r="A3065">
            <v>7260300120</v>
          </cell>
          <cell r="B3065" t="str">
            <v>REDE ESG FOFO 150 1,76A2,25m PARAL</v>
          </cell>
          <cell r="C3065">
            <v>460.21</v>
          </cell>
          <cell r="D3065" t="str">
            <v>M</v>
          </cell>
        </row>
        <row r="3066">
          <cell r="A3066">
            <v>7260300130</v>
          </cell>
          <cell r="B3066" t="str">
            <v>REDE ESG FOFO 150 2,26A2,75m S/PAV</v>
          </cell>
          <cell r="C3066">
            <v>435.4</v>
          </cell>
          <cell r="D3066" t="str">
            <v>M</v>
          </cell>
        </row>
        <row r="3067">
          <cell r="A3067">
            <v>7260300140</v>
          </cell>
          <cell r="B3067" t="str">
            <v>REDE ESG FOFO 150 2,26A2,75m ASF</v>
          </cell>
          <cell r="C3067">
            <v>517.24</v>
          </cell>
          <cell r="D3067" t="str">
            <v>M</v>
          </cell>
        </row>
        <row r="3068">
          <cell r="A3068">
            <v>7260300150</v>
          </cell>
          <cell r="B3068" t="str">
            <v>REDE ESG FOFO 150 2,26A2,75m BLOCO</v>
          </cell>
          <cell r="C3068">
            <v>488.57</v>
          </cell>
          <cell r="D3068" t="str">
            <v>M</v>
          </cell>
        </row>
        <row r="3069">
          <cell r="A3069">
            <v>7260300160</v>
          </cell>
          <cell r="B3069" t="str">
            <v>REDE ESG FOFO 150 2,26A2,75m PARAL</v>
          </cell>
          <cell r="C3069">
            <v>496.72</v>
          </cell>
          <cell r="D3069" t="str">
            <v>M</v>
          </cell>
        </row>
        <row r="3070">
          <cell r="A3070">
            <v>7260300170</v>
          </cell>
          <cell r="B3070" t="str">
            <v>REDE ESG FOFO 150 2,76A3,25m S/PAV</v>
          </cell>
          <cell r="C3070">
            <v>458.82</v>
          </cell>
          <cell r="D3070" t="str">
            <v>M</v>
          </cell>
        </row>
        <row r="3071">
          <cell r="A3071">
            <v>7260300180</v>
          </cell>
          <cell r="B3071" t="str">
            <v>REDE ESG FOFO 150 2,76A3,25m ASF</v>
          </cell>
          <cell r="C3071">
            <v>540.87</v>
          </cell>
          <cell r="D3071" t="str">
            <v>M</v>
          </cell>
        </row>
        <row r="3072">
          <cell r="A3072">
            <v>7260300190</v>
          </cell>
          <cell r="B3072" t="str">
            <v>REDE ESG FOFO 150 2,76A3,25m BLOCO</v>
          </cell>
          <cell r="C3072">
            <v>511.98</v>
          </cell>
          <cell r="D3072" t="str">
            <v>M</v>
          </cell>
        </row>
        <row r="3073">
          <cell r="A3073">
            <v>7260300200</v>
          </cell>
          <cell r="B3073" t="str">
            <v>REDE ESG FOFO 150 2,76A3,25m PARAL</v>
          </cell>
          <cell r="C3073">
            <v>520.35</v>
          </cell>
          <cell r="D3073" t="str">
            <v>M</v>
          </cell>
        </row>
        <row r="3074">
          <cell r="A3074">
            <v>7260300210</v>
          </cell>
          <cell r="B3074" t="str">
            <v>REDE ESG FOFO 150 3,26A3,75m S/PAV</v>
          </cell>
          <cell r="C3074">
            <v>496.27</v>
          </cell>
          <cell r="D3074" t="str">
            <v>M</v>
          </cell>
        </row>
        <row r="3075">
          <cell r="A3075">
            <v>7260300220</v>
          </cell>
          <cell r="B3075" t="str">
            <v>REDE ESG FOFO 150 3,26A3,75m ASF</v>
          </cell>
          <cell r="C3075">
            <v>580.53</v>
          </cell>
          <cell r="D3075" t="str">
            <v>M</v>
          </cell>
        </row>
        <row r="3076">
          <cell r="A3076">
            <v>7260300230</v>
          </cell>
          <cell r="B3076" t="str">
            <v>REDE ESG FOFO 150 3,26A3,75m BLOCO</v>
          </cell>
          <cell r="C3076">
            <v>552.62</v>
          </cell>
          <cell r="D3076" t="str">
            <v>M</v>
          </cell>
        </row>
        <row r="3077">
          <cell r="A3077">
            <v>7260300240</v>
          </cell>
          <cell r="B3077" t="str">
            <v>REDE ESG FOFO 150 3,26A3,75m PARAL</v>
          </cell>
          <cell r="C3077">
            <v>555.88</v>
          </cell>
          <cell r="D3077" t="str">
            <v>M</v>
          </cell>
        </row>
        <row r="3078">
          <cell r="A3078">
            <v>7260300250</v>
          </cell>
          <cell r="B3078" t="str">
            <v>REDE ESG FOFO 150 3,76A4,25m S/PAV</v>
          </cell>
          <cell r="C3078">
            <v>521.77</v>
          </cell>
          <cell r="D3078" t="str">
            <v>M</v>
          </cell>
        </row>
        <row r="3079">
          <cell r="A3079">
            <v>7260300260</v>
          </cell>
          <cell r="B3079" t="str">
            <v>REDE ESG FOFO 150 3,76A4,25m ASF</v>
          </cell>
          <cell r="C3079">
            <v>606.97</v>
          </cell>
          <cell r="D3079" t="str">
            <v>M</v>
          </cell>
        </row>
        <row r="3080">
          <cell r="A3080">
            <v>7260300270</v>
          </cell>
          <cell r="B3080" t="str">
            <v>REDE ESG FOFO 150 3,76A4,25m BLOCO</v>
          </cell>
          <cell r="C3080">
            <v>552.62</v>
          </cell>
          <cell r="D3080" t="str">
            <v>M</v>
          </cell>
        </row>
        <row r="3081">
          <cell r="A3081">
            <v>7260300280</v>
          </cell>
          <cell r="B3081" t="str">
            <v>REDE ESG FOFO 150 3,76A4,25m PARAL</v>
          </cell>
          <cell r="C3081">
            <v>588.41</v>
          </cell>
          <cell r="D3081" t="str">
            <v>M</v>
          </cell>
        </row>
        <row r="3082">
          <cell r="A3082">
            <v>7260300290</v>
          </cell>
          <cell r="B3082" t="str">
            <v>REDE ESG FOFO 200 ATE 1,25m S/PAV</v>
          </cell>
          <cell r="C3082">
            <v>398.84</v>
          </cell>
          <cell r="D3082" t="str">
            <v>M</v>
          </cell>
        </row>
        <row r="3083">
          <cell r="A3083">
            <v>7260300300</v>
          </cell>
          <cell r="B3083" t="str">
            <v>REDE ESG FOFO 200 ATE 1,25m ASF</v>
          </cell>
          <cell r="C3083">
            <v>460.7</v>
          </cell>
          <cell r="D3083" t="str">
            <v>M</v>
          </cell>
        </row>
        <row r="3084">
          <cell r="A3084">
            <v>7260300310</v>
          </cell>
          <cell r="B3084" t="str">
            <v>REDE ESG FOFO 200 ATE 1,25m BLOCO</v>
          </cell>
          <cell r="C3084">
            <v>447.2</v>
          </cell>
          <cell r="D3084" t="str">
            <v>M</v>
          </cell>
        </row>
        <row r="3085">
          <cell r="A3085">
            <v>7260300320</v>
          </cell>
          <cell r="B3085" t="str">
            <v>REDE ESG FOFO 200 ATE 1,25m PARAL</v>
          </cell>
          <cell r="C3085">
            <v>454.06</v>
          </cell>
          <cell r="D3085" t="str">
            <v>M</v>
          </cell>
        </row>
        <row r="3086">
          <cell r="A3086">
            <v>7260300330</v>
          </cell>
          <cell r="B3086" t="str">
            <v>REDE ESG FOFO 200 1,26A1,75m S/PAV</v>
          </cell>
          <cell r="C3086">
            <v>444.78</v>
          </cell>
          <cell r="D3086" t="str">
            <v>M</v>
          </cell>
        </row>
        <row r="3087">
          <cell r="A3087">
            <v>7260300340</v>
          </cell>
          <cell r="B3087" t="str">
            <v>REDE ESG FOFO 200 1,26A1,75m ASF</v>
          </cell>
          <cell r="C3087">
            <v>517.24</v>
          </cell>
          <cell r="D3087" t="str">
            <v>M</v>
          </cell>
        </row>
        <row r="3088">
          <cell r="A3088">
            <v>7260300350</v>
          </cell>
          <cell r="B3088" t="str">
            <v>REDE ESG FOFO 200 1,26A1,75m BLOCO</v>
          </cell>
          <cell r="C3088">
            <v>487.64</v>
          </cell>
          <cell r="D3088" t="str">
            <v>M</v>
          </cell>
        </row>
        <row r="3089">
          <cell r="A3089">
            <v>7260300360</v>
          </cell>
          <cell r="B3089" t="str">
            <v>REDE ESG FOFO 200 1,26A1,75m PARAL</v>
          </cell>
          <cell r="C3089">
            <v>494.83</v>
          </cell>
          <cell r="D3089" t="str">
            <v>M</v>
          </cell>
        </row>
        <row r="3090">
          <cell r="A3090">
            <v>7260300370</v>
          </cell>
          <cell r="B3090" t="str">
            <v>REDE ESG FOFO 200 1,76A2,25m S/PAV</v>
          </cell>
          <cell r="C3090">
            <v>466.62</v>
          </cell>
          <cell r="D3090" t="str">
            <v>M</v>
          </cell>
        </row>
        <row r="3091">
          <cell r="A3091">
            <v>7260300380</v>
          </cell>
          <cell r="B3091" t="str">
            <v>REDE ESG FOFO 200 1,76A2,25m ASF</v>
          </cell>
          <cell r="C3091">
            <v>539.08</v>
          </cell>
          <cell r="D3091" t="str">
            <v>M</v>
          </cell>
        </row>
        <row r="3092">
          <cell r="A3092">
            <v>7260300390</v>
          </cell>
          <cell r="B3092" t="str">
            <v>REDE ESG FOFO 200 1,76A2,25m BLOCO</v>
          </cell>
          <cell r="C3092">
            <v>509.48</v>
          </cell>
          <cell r="D3092" t="str">
            <v>M</v>
          </cell>
        </row>
        <row r="3093">
          <cell r="A3093">
            <v>7260300400</v>
          </cell>
          <cell r="B3093" t="str">
            <v>REDE ESG FOFO 200 1,76A2,25m PARAL</v>
          </cell>
          <cell r="C3093">
            <v>516.67</v>
          </cell>
          <cell r="D3093" t="str">
            <v>M</v>
          </cell>
        </row>
        <row r="3094">
          <cell r="A3094">
            <v>7260300410</v>
          </cell>
          <cell r="B3094" t="str">
            <v>REDE ESG FOFO 200 2,26A2,75m S/PAV</v>
          </cell>
          <cell r="C3094">
            <v>499.22</v>
          </cell>
          <cell r="D3094" t="str">
            <v>M</v>
          </cell>
        </row>
        <row r="3095">
          <cell r="A3095">
            <v>7260300420</v>
          </cell>
          <cell r="B3095" t="str">
            <v>REDE ESG FOFO 200 2,26A2,75m ASF</v>
          </cell>
          <cell r="C3095">
            <v>565.96</v>
          </cell>
          <cell r="D3095" t="str">
            <v>M</v>
          </cell>
        </row>
        <row r="3096">
          <cell r="A3096">
            <v>7260300430</v>
          </cell>
          <cell r="B3096" t="str">
            <v>REDE ESG FOFO 200 2,26A2,75m BLOCO</v>
          </cell>
          <cell r="C3096">
            <v>552.38</v>
          </cell>
          <cell r="D3096" t="str">
            <v>M</v>
          </cell>
        </row>
        <row r="3097">
          <cell r="A3097">
            <v>7260300440</v>
          </cell>
          <cell r="B3097" t="str">
            <v>REDE ESG FOFO 200 2,26A2,75m PARAL</v>
          </cell>
          <cell r="C3097">
            <v>560.53</v>
          </cell>
          <cell r="D3097" t="str">
            <v>M</v>
          </cell>
        </row>
        <row r="3098">
          <cell r="A3098">
            <v>7260300450</v>
          </cell>
          <cell r="B3098" t="str">
            <v>REDE ESG FOFO 200 2,76A3,25m S/PAV</v>
          </cell>
          <cell r="C3098">
            <v>522.64</v>
          </cell>
          <cell r="D3098" t="str">
            <v>M</v>
          </cell>
        </row>
        <row r="3099">
          <cell r="A3099">
            <v>7260300460</v>
          </cell>
          <cell r="B3099" t="str">
            <v>REDE ESG FOFO 200 2,76A3,25m ASF</v>
          </cell>
          <cell r="C3099">
            <v>604.68</v>
          </cell>
          <cell r="D3099" t="str">
            <v>M</v>
          </cell>
        </row>
        <row r="3100">
          <cell r="A3100">
            <v>7260300470</v>
          </cell>
          <cell r="B3100" t="str">
            <v>REDE ESG FOFO 200 2,76A3,25m BLOCO</v>
          </cell>
          <cell r="C3100">
            <v>568.7</v>
          </cell>
          <cell r="D3100" t="str">
            <v>M</v>
          </cell>
        </row>
        <row r="3101">
          <cell r="A3101">
            <v>7260300480</v>
          </cell>
          <cell r="B3101" t="str">
            <v>REDE ESG FOFO 200 2,76A3,25m PARAL</v>
          </cell>
          <cell r="C3101">
            <v>582.86</v>
          </cell>
          <cell r="D3101" t="str">
            <v>M</v>
          </cell>
        </row>
        <row r="3102">
          <cell r="A3102">
            <v>7260300490</v>
          </cell>
          <cell r="B3102" t="str">
            <v>REDE ESG FOFO 200 3,26A3,75m S/PAV</v>
          </cell>
          <cell r="C3102">
            <v>560.35</v>
          </cell>
          <cell r="D3102" t="str">
            <v>M</v>
          </cell>
        </row>
        <row r="3103">
          <cell r="A3103">
            <v>7260300500</v>
          </cell>
          <cell r="B3103" t="str">
            <v>REDE ESG FOFO 200 3,26A3,75m ASF</v>
          </cell>
          <cell r="C3103">
            <v>643.61</v>
          </cell>
          <cell r="D3103" t="str">
            <v>M</v>
          </cell>
        </row>
        <row r="3104">
          <cell r="A3104">
            <v>7260300510</v>
          </cell>
          <cell r="B3104" t="str">
            <v>REDE ESG FOFO 200 3,26A3,75m BLOCO</v>
          </cell>
          <cell r="C3104">
            <v>616.7</v>
          </cell>
          <cell r="D3104" t="str">
            <v>M</v>
          </cell>
        </row>
        <row r="3105">
          <cell r="A3105">
            <v>7260300520</v>
          </cell>
          <cell r="B3105" t="str">
            <v>REDE ESG FOFO 200 3,26A3,75m PARAL</v>
          </cell>
          <cell r="C3105">
            <v>624.48</v>
          </cell>
          <cell r="D3105" t="str">
            <v>M</v>
          </cell>
        </row>
        <row r="3106">
          <cell r="A3106">
            <v>7260300530</v>
          </cell>
          <cell r="B3106" t="str">
            <v>REDE ESG FOFO 200 3,76A4,25m S/PAV</v>
          </cell>
          <cell r="C3106">
            <v>585.85</v>
          </cell>
          <cell r="D3106" t="str">
            <v>M</v>
          </cell>
        </row>
        <row r="3107">
          <cell r="A3107">
            <v>7260300540</v>
          </cell>
          <cell r="B3107" t="str">
            <v>REDE ESG FOFO 200 3,76A4,25m ASF</v>
          </cell>
          <cell r="C3107">
            <v>677.14</v>
          </cell>
          <cell r="D3107" t="str">
            <v>M</v>
          </cell>
        </row>
        <row r="3108">
          <cell r="A3108">
            <v>7260300550</v>
          </cell>
          <cell r="B3108" t="str">
            <v>REDE ESG FOFO 200 3,76A4,25m BLOCO</v>
          </cell>
          <cell r="C3108">
            <v>537.6</v>
          </cell>
          <cell r="D3108" t="str">
            <v>M</v>
          </cell>
        </row>
        <row r="3109">
          <cell r="A3109">
            <v>7260300560</v>
          </cell>
          <cell r="B3109" t="str">
            <v>REDE ESG FOFO 200 3,76A4,25m PARAL</v>
          </cell>
          <cell r="C3109">
            <v>650.92</v>
          </cell>
          <cell r="D3109" t="str">
            <v>M</v>
          </cell>
        </row>
        <row r="3110">
          <cell r="A3110">
            <v>7260300570</v>
          </cell>
          <cell r="B3110" t="str">
            <v>REDE ESG FOFO 250 ATE 1,25m S/PAV</v>
          </cell>
          <cell r="C3110">
            <v>471.71</v>
          </cell>
          <cell r="D3110" t="str">
            <v>M</v>
          </cell>
        </row>
        <row r="3111">
          <cell r="A3111">
            <v>7260300580</v>
          </cell>
          <cell r="B3111" t="str">
            <v>REDE ESG FOFO 250 ATE 1,25m ASF</v>
          </cell>
          <cell r="C3111">
            <v>540.05</v>
          </cell>
          <cell r="D3111" t="str">
            <v>M</v>
          </cell>
        </row>
        <row r="3112">
          <cell r="A3112">
            <v>7260300590</v>
          </cell>
          <cell r="B3112" t="str">
            <v>REDE ESG FOFO 250 ATE 1,25m BLOCO</v>
          </cell>
          <cell r="C3112">
            <v>520.07</v>
          </cell>
          <cell r="D3112" t="str">
            <v>M</v>
          </cell>
        </row>
        <row r="3113">
          <cell r="A3113">
            <v>7260300600</v>
          </cell>
          <cell r="B3113" t="str">
            <v>REDE ESG FOFO 250 ATE 1,25m PARAL</v>
          </cell>
          <cell r="C3113">
            <v>526.32</v>
          </cell>
          <cell r="D3113" t="str">
            <v>M</v>
          </cell>
        </row>
        <row r="3114">
          <cell r="A3114">
            <v>7260300610</v>
          </cell>
          <cell r="B3114" t="str">
            <v>REDE ESG FOFO 250 1,26A1,75m S/PAV</v>
          </cell>
          <cell r="C3114">
            <v>518.02</v>
          </cell>
          <cell r="D3114" t="str">
            <v>M</v>
          </cell>
        </row>
        <row r="3115">
          <cell r="A3115">
            <v>7260300620</v>
          </cell>
          <cell r="B3115" t="str">
            <v>REDE ESG FOFO 250 1,26A1,75m ASF</v>
          </cell>
          <cell r="C3115">
            <v>580.67</v>
          </cell>
          <cell r="D3115" t="str">
            <v>M</v>
          </cell>
        </row>
        <row r="3116">
          <cell r="A3116">
            <v>7260300630</v>
          </cell>
          <cell r="B3116" t="str">
            <v>REDE ESG FOFO 250 1,26A1,75m BLOCO</v>
          </cell>
          <cell r="C3116">
            <v>567.98</v>
          </cell>
          <cell r="D3116" t="str">
            <v>M</v>
          </cell>
        </row>
        <row r="3117">
          <cell r="A3117">
            <v>7260300640</v>
          </cell>
          <cell r="B3117" t="str">
            <v>REDE ESG FOFO 250 1,26A1,75m PARAL</v>
          </cell>
          <cell r="C3117">
            <v>574.18</v>
          </cell>
          <cell r="D3117" t="str">
            <v>M</v>
          </cell>
        </row>
        <row r="3118">
          <cell r="A3118">
            <v>7260300650</v>
          </cell>
          <cell r="B3118" t="str">
            <v>REDE ESG FOFO 250 1,76A2,25m S/PAV</v>
          </cell>
          <cell r="C3118">
            <v>539.86</v>
          </cell>
          <cell r="D3118" t="str">
            <v>M</v>
          </cell>
        </row>
        <row r="3119">
          <cell r="A3119">
            <v>7260300660</v>
          </cell>
          <cell r="B3119" t="str">
            <v>REDE ESG FOFO 250 1,76A2,25m ASF</v>
          </cell>
          <cell r="C3119">
            <v>602.51</v>
          </cell>
          <cell r="D3119" t="str">
            <v>M</v>
          </cell>
        </row>
        <row r="3120">
          <cell r="A3120">
            <v>7260300670</v>
          </cell>
          <cell r="B3120" t="str">
            <v>REDE ESG FOFO 250 1,76A2,25m BLOCO</v>
          </cell>
          <cell r="C3120">
            <v>589.82</v>
          </cell>
          <cell r="D3120" t="str">
            <v>M</v>
          </cell>
        </row>
        <row r="3121">
          <cell r="A3121">
            <v>7260300680</v>
          </cell>
          <cell r="B3121" t="str">
            <v>REDE ESG FOFO 250 1,76A2,25m PARAL</v>
          </cell>
          <cell r="C3121">
            <v>596.02</v>
          </cell>
          <cell r="D3121" t="str">
            <v>M</v>
          </cell>
        </row>
        <row r="3122">
          <cell r="A3122">
            <v>7260300690</v>
          </cell>
          <cell r="B3122" t="str">
            <v>REDE ESG FOFO 250 2,26A2,75m S/PAV</v>
          </cell>
          <cell r="C3122">
            <v>572.78</v>
          </cell>
          <cell r="D3122" t="str">
            <v>M</v>
          </cell>
        </row>
        <row r="3123">
          <cell r="A3123">
            <v>7260300700</v>
          </cell>
          <cell r="B3123" t="str">
            <v>REDE ESG FOFO 250 2,26A2,75m ASF</v>
          </cell>
          <cell r="C3123">
            <v>643.18</v>
          </cell>
          <cell r="D3123" t="str">
            <v>M</v>
          </cell>
        </row>
        <row r="3124">
          <cell r="A3124">
            <v>7260300710</v>
          </cell>
          <cell r="B3124" t="str">
            <v>REDE ESG FOFO 250 2,26A2,75m BLOCO</v>
          </cell>
          <cell r="C3124">
            <v>625.95</v>
          </cell>
          <cell r="D3124" t="str">
            <v>M</v>
          </cell>
        </row>
        <row r="3125">
          <cell r="A3125">
            <v>7260300720</v>
          </cell>
          <cell r="B3125" t="str">
            <v>REDE ESG FOFO 250 2,26A2,75m PARAL</v>
          </cell>
          <cell r="C3125">
            <v>632.79</v>
          </cell>
          <cell r="D3125" t="str">
            <v>M</v>
          </cell>
        </row>
        <row r="3126">
          <cell r="A3126">
            <v>7260300730</v>
          </cell>
          <cell r="B3126" t="str">
            <v>REDE ESG FOFO 250 2,76A3,25m S/PAV</v>
          </cell>
          <cell r="C3126">
            <v>596.2</v>
          </cell>
          <cell r="D3126" t="str">
            <v>M</v>
          </cell>
        </row>
        <row r="3127">
          <cell r="A3127">
            <v>7260300740</v>
          </cell>
          <cell r="B3127" t="str">
            <v>REDE ESG FOFO 250 2,76A3,25m ASF</v>
          </cell>
          <cell r="C3127">
            <v>678.25</v>
          </cell>
          <cell r="D3127" t="str">
            <v>M</v>
          </cell>
        </row>
        <row r="3128">
          <cell r="A3128">
            <v>7260300750</v>
          </cell>
          <cell r="B3128" t="str">
            <v>REDE ESG FOFO 250 2,76A3,25m BLOCO</v>
          </cell>
          <cell r="C3128">
            <v>649.36</v>
          </cell>
          <cell r="D3128" t="str">
            <v>M</v>
          </cell>
        </row>
        <row r="3129">
          <cell r="A3129">
            <v>7260300760</v>
          </cell>
          <cell r="B3129" t="str">
            <v>REDE ESG FOFO 250 2,76A3,25m PARAL</v>
          </cell>
          <cell r="C3129">
            <v>655.12</v>
          </cell>
          <cell r="D3129" t="str">
            <v>M</v>
          </cell>
        </row>
        <row r="3130">
          <cell r="A3130">
            <v>7260300770</v>
          </cell>
          <cell r="B3130" t="str">
            <v>REDE ESG FOFO 250 3,26A3,75m S/PAV</v>
          </cell>
          <cell r="C3130">
            <v>634.25</v>
          </cell>
          <cell r="D3130" t="str">
            <v>M</v>
          </cell>
        </row>
        <row r="3131">
          <cell r="A3131">
            <v>7260300780</v>
          </cell>
          <cell r="B3131" t="str">
            <v>REDE ESG FOFO 250 3,26A3,75m ASF</v>
          </cell>
          <cell r="C3131">
            <v>724.61</v>
          </cell>
          <cell r="D3131" t="str">
            <v>M</v>
          </cell>
        </row>
        <row r="3132">
          <cell r="A3132">
            <v>7260300790</v>
          </cell>
          <cell r="B3132" t="str">
            <v>REDE ESG FOFO 250 3,26A3,75m BLOCO</v>
          </cell>
          <cell r="C3132">
            <v>690.6</v>
          </cell>
          <cell r="D3132" t="str">
            <v>M</v>
          </cell>
        </row>
        <row r="3133">
          <cell r="A3133">
            <v>7260300800</v>
          </cell>
          <cell r="B3133" t="str">
            <v>REDE ESG FOFO 250 3,26A3,75m PARAL</v>
          </cell>
          <cell r="C3133">
            <v>696.74</v>
          </cell>
          <cell r="D3133" t="str">
            <v>M</v>
          </cell>
        </row>
        <row r="3134">
          <cell r="A3134">
            <v>7260300810</v>
          </cell>
          <cell r="B3134" t="str">
            <v>REDE ESG FOFO 250 3,76A4,25m S/PAV</v>
          </cell>
          <cell r="C3134">
            <v>659.76</v>
          </cell>
          <cell r="D3134" t="str">
            <v>M</v>
          </cell>
        </row>
        <row r="3135">
          <cell r="A3135">
            <v>7260300820</v>
          </cell>
          <cell r="B3135" t="str">
            <v>REDE ESG FOFO 250 3,76A4,25m ASF</v>
          </cell>
          <cell r="C3135">
            <v>751.05</v>
          </cell>
          <cell r="D3135" t="str">
            <v>M</v>
          </cell>
        </row>
        <row r="3136">
          <cell r="A3136">
            <v>7260300830</v>
          </cell>
          <cell r="B3136" t="str">
            <v>REDE ESG FOFO 250 3,76A4,25m BLOCO</v>
          </cell>
          <cell r="C3136">
            <v>714.69</v>
          </cell>
          <cell r="D3136" t="str">
            <v>M</v>
          </cell>
        </row>
        <row r="3137">
          <cell r="A3137">
            <v>7260300840</v>
          </cell>
          <cell r="B3137" t="str">
            <v>REDE ESG FOFO 250 3,76A4,25m PARAL</v>
          </cell>
          <cell r="C3137">
            <v>723.18</v>
          </cell>
          <cell r="D3137" t="str">
            <v>M</v>
          </cell>
        </row>
        <row r="3138">
          <cell r="A3138">
            <v>7260300850</v>
          </cell>
          <cell r="B3138" t="str">
            <v>REDE ESG FOFO 300 ATE 1,25m S/PAV</v>
          </cell>
          <cell r="C3138">
            <v>559.66</v>
          </cell>
          <cell r="D3138" t="str">
            <v>M</v>
          </cell>
        </row>
        <row r="3139">
          <cell r="A3139">
            <v>7260300860</v>
          </cell>
          <cell r="B3139" t="str">
            <v>REDE ESG FOFO 300 ATE 1,25m ASF</v>
          </cell>
          <cell r="C3139">
            <v>601.66</v>
          </cell>
          <cell r="D3139" t="str">
            <v>M</v>
          </cell>
        </row>
        <row r="3140">
          <cell r="A3140">
            <v>7260300870</v>
          </cell>
          <cell r="B3140" t="str">
            <v>REDE ESG FOFO 300 ATE 1,25m BLOCO</v>
          </cell>
          <cell r="C3140">
            <v>608.01</v>
          </cell>
          <cell r="D3140" t="str">
            <v>M</v>
          </cell>
        </row>
        <row r="3141">
          <cell r="A3141">
            <v>7260300880</v>
          </cell>
          <cell r="B3141" t="str">
            <v>REDE ESG FOFO 300 ATE 1,25m PARAL</v>
          </cell>
          <cell r="C3141">
            <v>613.57</v>
          </cell>
          <cell r="D3141" t="str">
            <v>M</v>
          </cell>
        </row>
        <row r="3142">
          <cell r="A3142">
            <v>7260300890</v>
          </cell>
          <cell r="B3142" t="str">
            <v>REDE ESG FOFO 300 1,26A1,75m S/PAV</v>
          </cell>
          <cell r="C3142">
            <v>606.27</v>
          </cell>
          <cell r="D3142" t="str">
            <v>M</v>
          </cell>
        </row>
        <row r="3143">
          <cell r="A3143">
            <v>7260300900</v>
          </cell>
          <cell r="B3143" t="str">
            <v>REDE ESG FOFO 300 1,26A1,75m ASF</v>
          </cell>
          <cell r="C3143">
            <v>676.83</v>
          </cell>
          <cell r="D3143" t="str">
            <v>M</v>
          </cell>
        </row>
        <row r="3144">
          <cell r="A3144">
            <v>7260300910</v>
          </cell>
          <cell r="B3144" t="str">
            <v>REDE ESG FOFO 300 1,26A1,75m BLOCO</v>
          </cell>
          <cell r="C3144">
            <v>656.21</v>
          </cell>
          <cell r="D3144" t="str">
            <v>M</v>
          </cell>
        </row>
        <row r="3145">
          <cell r="A3145">
            <v>7260300920</v>
          </cell>
          <cell r="B3145" t="str">
            <v>REDE ESG FOFO 300 1,26A1,75m PARAL</v>
          </cell>
          <cell r="C3145">
            <v>661.51</v>
          </cell>
          <cell r="D3145" t="str">
            <v>M</v>
          </cell>
        </row>
        <row r="3146">
          <cell r="A3146">
            <v>7260300930</v>
          </cell>
          <cell r="B3146" t="str">
            <v>REDE ESG FOFO 300 1,76A2,25m S/PAV</v>
          </cell>
          <cell r="C3146">
            <v>628.18</v>
          </cell>
          <cell r="D3146" t="str">
            <v>M</v>
          </cell>
        </row>
        <row r="3147">
          <cell r="A3147">
            <v>7260300940</v>
          </cell>
          <cell r="B3147" t="str">
            <v>REDE ESG FOFO 300 1,76A2,25m ASF</v>
          </cell>
          <cell r="C3147">
            <v>698.75</v>
          </cell>
          <cell r="D3147" t="str">
            <v>M</v>
          </cell>
        </row>
        <row r="3148">
          <cell r="A3148">
            <v>7260300950</v>
          </cell>
          <cell r="B3148" t="str">
            <v>REDE ESG FOFO 300 1,76A2,25m BLOCO</v>
          </cell>
          <cell r="C3148">
            <v>665.53</v>
          </cell>
          <cell r="D3148" t="str">
            <v>M</v>
          </cell>
        </row>
        <row r="3149">
          <cell r="A3149">
            <v>7260300960</v>
          </cell>
          <cell r="B3149" t="str">
            <v>REDE ESG FOFO 300 1,76A2,25m PARAL</v>
          </cell>
          <cell r="C3149">
            <v>683.43</v>
          </cell>
          <cell r="D3149" t="str">
            <v>M</v>
          </cell>
        </row>
        <row r="3150">
          <cell r="A3150">
            <v>7260300970</v>
          </cell>
          <cell r="B3150" t="str">
            <v>REDE ESG FOFO 300 2,26A2,75m S/PAV</v>
          </cell>
          <cell r="C3150">
            <v>661.49</v>
          </cell>
          <cell r="D3150" t="str">
            <v>M</v>
          </cell>
        </row>
        <row r="3151">
          <cell r="A3151">
            <v>7260300980</v>
          </cell>
          <cell r="B3151" t="str">
            <v>REDE ESG FOFO 300 2,26A2,75m ASF</v>
          </cell>
          <cell r="C3151">
            <v>710.99</v>
          </cell>
          <cell r="D3151" t="str">
            <v>M</v>
          </cell>
        </row>
        <row r="3152">
          <cell r="A3152">
            <v>7260300990</v>
          </cell>
          <cell r="B3152" t="str">
            <v>REDE ESG FOFO 300 2,26A2,75m BLOCO</v>
          </cell>
          <cell r="C3152">
            <v>714.66</v>
          </cell>
          <cell r="D3152" t="str">
            <v>M</v>
          </cell>
        </row>
        <row r="3153">
          <cell r="A3153">
            <v>7260301000</v>
          </cell>
          <cell r="B3153" t="str">
            <v>REDE ESG FOFO 300 2,26A2,75m PARAL</v>
          </cell>
          <cell r="C3153">
            <v>720.41</v>
          </cell>
          <cell r="D3153" t="str">
            <v>M</v>
          </cell>
        </row>
        <row r="3154">
          <cell r="A3154">
            <v>7260301010</v>
          </cell>
          <cell r="B3154" t="str">
            <v>REDE ESG FOFO 300 2,76A3,25m S/PAV</v>
          </cell>
          <cell r="C3154">
            <v>685.12</v>
          </cell>
          <cell r="D3154" t="str">
            <v>M</v>
          </cell>
        </row>
        <row r="3155">
          <cell r="A3155">
            <v>7260301020</v>
          </cell>
          <cell r="B3155" t="str">
            <v>REDE ESG FOFO 300 2,76A3,25m ASF</v>
          </cell>
          <cell r="C3155">
            <v>738.87</v>
          </cell>
          <cell r="D3155" t="str">
            <v>M</v>
          </cell>
        </row>
        <row r="3156">
          <cell r="A3156">
            <v>7260301030</v>
          </cell>
          <cell r="B3156" t="str">
            <v>REDE ESG FOFO 300 2,76A3,25m BLOCO</v>
          </cell>
          <cell r="C3156">
            <v>738.28</v>
          </cell>
          <cell r="D3156" t="str">
            <v>M</v>
          </cell>
        </row>
        <row r="3157">
          <cell r="A3157">
            <v>7260301040</v>
          </cell>
          <cell r="B3157" t="str">
            <v>REDE ESG FOFO 300 2,76A3,25m PARAL</v>
          </cell>
          <cell r="C3157">
            <v>743.08</v>
          </cell>
          <cell r="D3157" t="str">
            <v>M</v>
          </cell>
        </row>
        <row r="3158">
          <cell r="A3158">
            <v>7260301050</v>
          </cell>
          <cell r="B3158" t="str">
            <v>REDE ESG FOFO 300 3,26A3,75m S/PAV</v>
          </cell>
          <cell r="C3158">
            <v>723.98</v>
          </cell>
          <cell r="D3158" t="str">
            <v>M</v>
          </cell>
        </row>
        <row r="3159">
          <cell r="A3159">
            <v>7260301060</v>
          </cell>
          <cell r="B3159" t="str">
            <v>REDE ESG FOFO 300 3,26A3,75m ASF</v>
          </cell>
          <cell r="C3159">
            <v>815.28</v>
          </cell>
          <cell r="D3159" t="str">
            <v>M</v>
          </cell>
        </row>
        <row r="3160">
          <cell r="A3160">
            <v>7260301070</v>
          </cell>
          <cell r="B3160" t="str">
            <v>REDE ESG FOFO 300 3,26A3,75m BLOCO</v>
          </cell>
          <cell r="C3160">
            <v>780.34</v>
          </cell>
          <cell r="D3160" t="str">
            <v>M</v>
          </cell>
        </row>
        <row r="3161">
          <cell r="A3161">
            <v>7260301080</v>
          </cell>
          <cell r="B3161" t="str">
            <v>REDE ESG FOFO 300 3,26A3,75m PARAL</v>
          </cell>
          <cell r="C3161">
            <v>785.64</v>
          </cell>
          <cell r="D3161" t="str">
            <v>M</v>
          </cell>
        </row>
        <row r="3162">
          <cell r="A3162">
            <v>7260301090</v>
          </cell>
          <cell r="B3162" t="str">
            <v>REDE ESG FOFO 300 3,76A4,25m S/PAV</v>
          </cell>
          <cell r="C3162">
            <v>750.42</v>
          </cell>
          <cell r="D3162" t="str">
            <v>M</v>
          </cell>
        </row>
        <row r="3163">
          <cell r="A3163">
            <v>7260301100</v>
          </cell>
          <cell r="B3163" t="str">
            <v>REDE ESG FOFO 300 3,76A4,25m ASF</v>
          </cell>
          <cell r="C3163">
            <v>845.36</v>
          </cell>
          <cell r="D3163" t="str">
            <v>M</v>
          </cell>
        </row>
        <row r="3164">
          <cell r="A3164">
            <v>7260301110</v>
          </cell>
          <cell r="B3164" t="str">
            <v>REDE ESG FOFO 300 3,76A4,25m BLOCO</v>
          </cell>
          <cell r="C3164">
            <v>807.23</v>
          </cell>
          <cell r="D3164" t="str">
            <v>M</v>
          </cell>
        </row>
        <row r="3165">
          <cell r="A3165">
            <v>7260301120</v>
          </cell>
          <cell r="B3165" t="str">
            <v>REDE ESG FOFO 300 3,76A4,25m PARAL</v>
          </cell>
          <cell r="C3165">
            <v>815.72</v>
          </cell>
          <cell r="D3165" t="str">
            <v>M</v>
          </cell>
        </row>
        <row r="3166">
          <cell r="A3166">
            <v>7260301130</v>
          </cell>
          <cell r="B3166" t="str">
            <v>REDE ESG FOFO 350 ATE 1,25m S/PAV</v>
          </cell>
          <cell r="C3166">
            <v>652.6</v>
          </cell>
          <cell r="D3166" t="str">
            <v>M</v>
          </cell>
        </row>
        <row r="3167">
          <cell r="A3167">
            <v>7260301140</v>
          </cell>
          <cell r="B3167" t="str">
            <v>REDE ESG FOFO 350 ATE 1,25m ASF</v>
          </cell>
          <cell r="C3167">
            <v>693.42</v>
          </cell>
          <cell r="D3167" t="str">
            <v>M</v>
          </cell>
        </row>
        <row r="3168">
          <cell r="A3168">
            <v>7260301150</v>
          </cell>
          <cell r="B3168" t="str">
            <v>REDE ESG FOFO 350 ATE 1,25m BLOCO</v>
          </cell>
          <cell r="C3168">
            <v>700.95</v>
          </cell>
          <cell r="D3168" t="str">
            <v>M</v>
          </cell>
        </row>
        <row r="3169">
          <cell r="A3169">
            <v>7260301160</v>
          </cell>
          <cell r="B3169" t="str">
            <v>REDE ESG FOFO 350 ATE 1,25m PARAL</v>
          </cell>
          <cell r="C3169">
            <v>706.37</v>
          </cell>
          <cell r="D3169" t="str">
            <v>M</v>
          </cell>
        </row>
        <row r="3170">
          <cell r="A3170">
            <v>7260301170</v>
          </cell>
          <cell r="B3170" t="str">
            <v>REDE ESG FOFO 350 1,26A1,75m S/PAV</v>
          </cell>
          <cell r="C3170">
            <v>699.35</v>
          </cell>
          <cell r="D3170" t="str">
            <v>M</v>
          </cell>
        </row>
        <row r="3171">
          <cell r="A3171">
            <v>7260301180</v>
          </cell>
          <cell r="B3171" t="str">
            <v>REDE ESG FOFO 350 1,26A1,75m ASF</v>
          </cell>
          <cell r="C3171">
            <v>769.63</v>
          </cell>
          <cell r="D3171" t="str">
            <v>M</v>
          </cell>
        </row>
        <row r="3172">
          <cell r="A3172">
            <v>7260301190</v>
          </cell>
          <cell r="B3172" t="str">
            <v>REDE ESG FOFO 350 1,26A1,75m BLOCO</v>
          </cell>
          <cell r="C3172">
            <v>749.29</v>
          </cell>
          <cell r="D3172" t="str">
            <v>M</v>
          </cell>
        </row>
        <row r="3173">
          <cell r="A3173">
            <v>7260301200</v>
          </cell>
          <cell r="B3173" t="str">
            <v>REDE ESG FOFO 350 1,26A1,75m PARAL</v>
          </cell>
          <cell r="C3173">
            <v>754.31</v>
          </cell>
          <cell r="D3173" t="str">
            <v>M</v>
          </cell>
        </row>
        <row r="3174">
          <cell r="A3174">
            <v>7260301210</v>
          </cell>
          <cell r="B3174" t="str">
            <v>REDE ESG FOFO 350 1,76A2,25m S/PAV</v>
          </cell>
          <cell r="C3174">
            <v>721.27</v>
          </cell>
          <cell r="D3174" t="str">
            <v>M</v>
          </cell>
        </row>
        <row r="3175">
          <cell r="A3175">
            <v>7260301220</v>
          </cell>
          <cell r="B3175" t="str">
            <v>REDE ESG FOFO 350 1,76A2,25m ASF</v>
          </cell>
          <cell r="C3175">
            <v>791.55</v>
          </cell>
          <cell r="D3175" t="str">
            <v>M</v>
          </cell>
        </row>
        <row r="3176">
          <cell r="A3176">
            <v>7260301230</v>
          </cell>
          <cell r="B3176" t="str">
            <v>REDE ESG FOFO 350 1,76A2,25m BLOCO</v>
          </cell>
          <cell r="C3176">
            <v>771.22</v>
          </cell>
          <cell r="D3176" t="str">
            <v>M</v>
          </cell>
        </row>
        <row r="3177">
          <cell r="A3177">
            <v>7260301240</v>
          </cell>
          <cell r="B3177" t="str">
            <v>REDE ESG FOFO 350 1,76A2,25m PARAL</v>
          </cell>
          <cell r="C3177">
            <v>776.23</v>
          </cell>
          <cell r="D3177" t="str">
            <v>M</v>
          </cell>
        </row>
        <row r="3178">
          <cell r="A3178">
            <v>7260301250</v>
          </cell>
          <cell r="B3178" t="str">
            <v>REDE ESG FOFO 350 2,26A2,75m S/PAV</v>
          </cell>
          <cell r="C3178">
            <v>754.85</v>
          </cell>
          <cell r="D3178" t="str">
            <v>M</v>
          </cell>
        </row>
        <row r="3179">
          <cell r="A3179">
            <v>7260301260</v>
          </cell>
          <cell r="B3179" t="str">
            <v>REDE ESG FOFO 350 2,26A2,75m ASF</v>
          </cell>
          <cell r="C3179">
            <v>832.43</v>
          </cell>
          <cell r="D3179" t="str">
            <v>M</v>
          </cell>
        </row>
        <row r="3180">
          <cell r="A3180">
            <v>7260301270</v>
          </cell>
          <cell r="B3180" t="str">
            <v>REDE ESG FOFO 350 2,26A2,75m BLOCO</v>
          </cell>
          <cell r="C3180">
            <v>808.01</v>
          </cell>
          <cell r="D3180" t="str">
            <v>M</v>
          </cell>
        </row>
        <row r="3181">
          <cell r="A3181">
            <v>7260301280</v>
          </cell>
          <cell r="B3181" t="str">
            <v>REDE ESG FOFO 350 2,26A2,75m PARAL</v>
          </cell>
          <cell r="C3181">
            <v>813.21</v>
          </cell>
          <cell r="D3181" t="str">
            <v>M</v>
          </cell>
        </row>
        <row r="3182">
          <cell r="A3182">
            <v>7260301290</v>
          </cell>
          <cell r="B3182" t="str">
            <v>REDE ESG FOFO 350 2,76A3,25m S/PAV</v>
          </cell>
          <cell r="C3182">
            <v>778.48</v>
          </cell>
          <cell r="D3182" t="str">
            <v>M</v>
          </cell>
        </row>
        <row r="3183">
          <cell r="A3183">
            <v>7260301300</v>
          </cell>
          <cell r="B3183" t="str">
            <v>REDE ESG FOFO 350 2,76A3,25m ASF</v>
          </cell>
          <cell r="C3183">
            <v>860.86</v>
          </cell>
          <cell r="D3183" t="str">
            <v>M</v>
          </cell>
        </row>
        <row r="3184">
          <cell r="A3184">
            <v>7260301310</v>
          </cell>
          <cell r="B3184" t="str">
            <v>REDE ESG FOFO 350 2,76A3,25m BLOCO</v>
          </cell>
          <cell r="C3184">
            <v>831.63</v>
          </cell>
          <cell r="D3184" t="str">
            <v>M</v>
          </cell>
        </row>
        <row r="3185">
          <cell r="A3185">
            <v>7260301320</v>
          </cell>
          <cell r="B3185" t="str">
            <v>REDE ESG FOFO 350 2,76A3,25m PARAL</v>
          </cell>
          <cell r="C3185">
            <v>835.88</v>
          </cell>
          <cell r="D3185" t="str">
            <v>M</v>
          </cell>
        </row>
        <row r="3186">
          <cell r="A3186">
            <v>7260301330</v>
          </cell>
          <cell r="B3186" t="str">
            <v>REDE ESG FOFO 350 3,26A3,75m S/PAV</v>
          </cell>
          <cell r="C3186">
            <v>817.6</v>
          </cell>
          <cell r="D3186" t="str">
            <v>M</v>
          </cell>
        </row>
        <row r="3187">
          <cell r="A3187">
            <v>7260301340</v>
          </cell>
          <cell r="B3187" t="str">
            <v>REDE ESG FOFO 350 3,26A3,75m ASF</v>
          </cell>
          <cell r="C3187">
            <v>908.9</v>
          </cell>
          <cell r="D3187" t="str">
            <v>M</v>
          </cell>
        </row>
        <row r="3188">
          <cell r="A3188">
            <v>7260301350</v>
          </cell>
          <cell r="B3188" t="str">
            <v>REDE ESG FOFO 350 3,26A3,75m BLOCO</v>
          </cell>
          <cell r="C3188">
            <v>873.96</v>
          </cell>
          <cell r="D3188" t="str">
            <v>M</v>
          </cell>
        </row>
        <row r="3189">
          <cell r="A3189">
            <v>7260301360</v>
          </cell>
          <cell r="B3189" t="str">
            <v>REDE ESG FOFO 350 3,26A3,75m PARAL</v>
          </cell>
          <cell r="C3189">
            <v>878.44</v>
          </cell>
          <cell r="D3189" t="str">
            <v>M</v>
          </cell>
        </row>
        <row r="3190">
          <cell r="A3190">
            <v>7260301370</v>
          </cell>
          <cell r="B3190" t="str">
            <v>REDE ESG FOFO 350 3,76A4,25m S/PAV</v>
          </cell>
          <cell r="C3190">
            <v>844.04</v>
          </cell>
          <cell r="D3190" t="str">
            <v>M</v>
          </cell>
        </row>
        <row r="3191">
          <cell r="A3191">
            <v>7260301380</v>
          </cell>
          <cell r="B3191" t="str">
            <v>REDE ESG FOFO 350 3,76A4,25m ASF</v>
          </cell>
          <cell r="C3191">
            <v>938.98</v>
          </cell>
          <cell r="D3191" t="str">
            <v>M</v>
          </cell>
        </row>
        <row r="3192">
          <cell r="A3192">
            <v>7260301390</v>
          </cell>
          <cell r="B3192" t="str">
            <v>REDE ESG FOFO 350 3,76A4,25m BLOCO</v>
          </cell>
          <cell r="C3192">
            <v>900.03</v>
          </cell>
          <cell r="D3192" t="str">
            <v>M</v>
          </cell>
        </row>
        <row r="3193">
          <cell r="A3193">
            <v>7260301400</v>
          </cell>
          <cell r="B3193" t="str">
            <v>REDE ESG FOFO 350 3,76A4,25m PARAL</v>
          </cell>
          <cell r="C3193">
            <v>908.52</v>
          </cell>
          <cell r="D3193" t="str">
            <v>M</v>
          </cell>
        </row>
        <row r="3194">
          <cell r="A3194">
            <v>7260301410</v>
          </cell>
          <cell r="B3194" t="str">
            <v>REDE ESG FOFO 400 ATE 1,25m S/PAV</v>
          </cell>
          <cell r="C3194">
            <v>668.38</v>
          </cell>
          <cell r="D3194" t="str">
            <v>M</v>
          </cell>
        </row>
        <row r="3195">
          <cell r="A3195">
            <v>7260301420</v>
          </cell>
          <cell r="B3195" t="str">
            <v>REDE ESG FOFO 400 ATE 1,25m ASF</v>
          </cell>
          <cell r="C3195">
            <v>735.7</v>
          </cell>
          <cell r="D3195" t="str">
            <v>M</v>
          </cell>
        </row>
        <row r="3196">
          <cell r="A3196">
            <v>7260301430</v>
          </cell>
          <cell r="B3196" t="str">
            <v>REDE ESG FOFO 400 ATE 1,25m BLOCO</v>
          </cell>
          <cell r="C3196">
            <v>716.74</v>
          </cell>
          <cell r="D3196" t="str">
            <v>M</v>
          </cell>
        </row>
        <row r="3197">
          <cell r="A3197">
            <v>7260301440</v>
          </cell>
          <cell r="B3197" t="str">
            <v>REDE ESG FOFO 400 ATE 1,25m PARAL</v>
          </cell>
          <cell r="C3197">
            <v>722.24</v>
          </cell>
          <cell r="D3197" t="str">
            <v>M</v>
          </cell>
        </row>
        <row r="3198">
          <cell r="A3198">
            <v>7260301450</v>
          </cell>
          <cell r="B3198" t="str">
            <v>REDE ESG FOFO 400 1,26A1,75m S/PAV</v>
          </cell>
          <cell r="C3198">
            <v>696.67</v>
          </cell>
          <cell r="D3198" t="str">
            <v>M</v>
          </cell>
        </row>
        <row r="3199">
          <cell r="A3199">
            <v>7260301460</v>
          </cell>
          <cell r="B3199" t="str">
            <v>REDE ESG FOFO 400 1,26A1,75m ASF</v>
          </cell>
          <cell r="C3199">
            <v>785.58</v>
          </cell>
          <cell r="D3199" t="str">
            <v>M</v>
          </cell>
        </row>
        <row r="3200">
          <cell r="A3200">
            <v>7260301470</v>
          </cell>
          <cell r="B3200" t="str">
            <v>REDE ESG FOFO 400 1,26A1,75m BLOCO</v>
          </cell>
          <cell r="C3200">
            <v>765.26</v>
          </cell>
          <cell r="D3200" t="str">
            <v>M</v>
          </cell>
        </row>
        <row r="3201">
          <cell r="A3201">
            <v>7260301480</v>
          </cell>
          <cell r="B3201" t="str">
            <v>REDE ESG FOFO 400 1,26A1,75m PARAL</v>
          </cell>
          <cell r="C3201">
            <v>770.26</v>
          </cell>
          <cell r="D3201" t="str">
            <v>M</v>
          </cell>
        </row>
        <row r="3202">
          <cell r="A3202">
            <v>7260301490</v>
          </cell>
          <cell r="B3202" t="str">
            <v>REDE ESG FOFO 400 1,76A2,25m S/PAV</v>
          </cell>
          <cell r="C3202">
            <v>737.44</v>
          </cell>
          <cell r="D3202" t="str">
            <v>M</v>
          </cell>
        </row>
        <row r="3203">
          <cell r="A3203">
            <v>7260301500</v>
          </cell>
          <cell r="B3203" t="str">
            <v>REDE ESG FOFO 400 1,76A2,25m ASF</v>
          </cell>
          <cell r="C3203">
            <v>791.68</v>
          </cell>
          <cell r="D3203" t="str">
            <v>M</v>
          </cell>
        </row>
        <row r="3204">
          <cell r="A3204">
            <v>7260301510</v>
          </cell>
          <cell r="B3204" t="str">
            <v>REDE ESG FOFO 400 1,76A2,25m BLOCO</v>
          </cell>
          <cell r="C3204">
            <v>787.18</v>
          </cell>
          <cell r="D3204" t="str">
            <v>M</v>
          </cell>
        </row>
        <row r="3205">
          <cell r="A3205">
            <v>7260301520</v>
          </cell>
          <cell r="B3205" t="str">
            <v>REDE ESG FOFO 400 1,76A2,25m PARAL</v>
          </cell>
          <cell r="C3205">
            <v>792.39</v>
          </cell>
          <cell r="D3205" t="str">
            <v>M</v>
          </cell>
        </row>
        <row r="3206">
          <cell r="A3206">
            <v>7260301530</v>
          </cell>
          <cell r="B3206" t="str">
            <v>REDE ESG FOFO 400 2,26A2,75m S/PAV</v>
          </cell>
          <cell r="C3206">
            <v>771.37</v>
          </cell>
          <cell r="D3206" t="str">
            <v>M</v>
          </cell>
        </row>
        <row r="3207">
          <cell r="A3207">
            <v>7260301540</v>
          </cell>
          <cell r="B3207" t="str">
            <v>REDE ESG FOFO 400 2,26A2,75m ASF</v>
          </cell>
          <cell r="C3207">
            <v>848.93</v>
          </cell>
          <cell r="D3207" t="str">
            <v>M</v>
          </cell>
        </row>
        <row r="3208">
          <cell r="A3208">
            <v>7260301550</v>
          </cell>
          <cell r="B3208" t="str">
            <v>REDE ESG FOFO 400 2,26A2,75m BLOCO</v>
          </cell>
          <cell r="C3208">
            <v>824.54</v>
          </cell>
          <cell r="D3208" t="str">
            <v>M</v>
          </cell>
        </row>
        <row r="3209">
          <cell r="A3209">
            <v>7260301560</v>
          </cell>
          <cell r="B3209" t="str">
            <v>REDE ESG FOFO 400 2,26A2,75m PARAL</v>
          </cell>
          <cell r="C3209">
            <v>829.71</v>
          </cell>
          <cell r="D3209" t="str">
            <v>M</v>
          </cell>
        </row>
        <row r="3210">
          <cell r="A3210">
            <v>7260301570</v>
          </cell>
          <cell r="B3210" t="str">
            <v>REDE ESG FOFO 400 2,76A3,25m S/PAV</v>
          </cell>
          <cell r="C3210">
            <v>795.34</v>
          </cell>
          <cell r="D3210" t="str">
            <v>M</v>
          </cell>
        </row>
        <row r="3211">
          <cell r="A3211">
            <v>7260301580</v>
          </cell>
          <cell r="B3211" t="str">
            <v>REDE ESG FOFO 400 2,76A3,25m ASF</v>
          </cell>
          <cell r="C3211">
            <v>861.54</v>
          </cell>
          <cell r="D3211" t="str">
            <v>M</v>
          </cell>
        </row>
        <row r="3212">
          <cell r="A3212">
            <v>7260301590</v>
          </cell>
          <cell r="B3212" t="str">
            <v>REDE ESG FOFO 400 2,76A3,25m BLOCO</v>
          </cell>
          <cell r="C3212">
            <v>848.5</v>
          </cell>
          <cell r="D3212" t="str">
            <v>M</v>
          </cell>
        </row>
        <row r="3213">
          <cell r="A3213">
            <v>7260301600</v>
          </cell>
          <cell r="B3213" t="str">
            <v>REDE ESG FOFO 400 2,76A3,25m PARAL</v>
          </cell>
          <cell r="C3213">
            <v>853.32</v>
          </cell>
          <cell r="D3213" t="str">
            <v>M</v>
          </cell>
        </row>
        <row r="3214">
          <cell r="A3214">
            <v>7260301610</v>
          </cell>
          <cell r="B3214" t="str">
            <v>REDE ESG FOFO 400 3,26A3,75m S/PAV</v>
          </cell>
          <cell r="C3214">
            <v>835.66</v>
          </cell>
          <cell r="D3214" t="str">
            <v>M</v>
          </cell>
        </row>
        <row r="3215">
          <cell r="A3215">
            <v>7260301620</v>
          </cell>
          <cell r="B3215" t="str">
            <v>REDE ESG FOFO 400 3,26A3,75m ASF</v>
          </cell>
          <cell r="C3215">
            <v>930.61</v>
          </cell>
          <cell r="D3215" t="str">
            <v>M</v>
          </cell>
        </row>
        <row r="3216">
          <cell r="A3216">
            <v>7260301630</v>
          </cell>
          <cell r="B3216" t="str">
            <v>REDE ESG FOFO 400 3,26A3,75m BLOCO</v>
          </cell>
          <cell r="C3216">
            <v>860.29</v>
          </cell>
          <cell r="D3216" t="str">
            <v>M</v>
          </cell>
        </row>
        <row r="3217">
          <cell r="A3217">
            <v>7260301640</v>
          </cell>
          <cell r="B3217" t="str">
            <v>REDE ESG FOFO 400 3,26A3,75m PARAL</v>
          </cell>
          <cell r="C3217">
            <v>899.52</v>
          </cell>
          <cell r="D3217" t="str">
            <v>M</v>
          </cell>
        </row>
        <row r="3218">
          <cell r="A3218">
            <v>7260301650</v>
          </cell>
          <cell r="B3218" t="str">
            <v>REDE ESG FOFO 400 3,76A4,25m S/PAV</v>
          </cell>
          <cell r="C3218">
            <v>865.74</v>
          </cell>
          <cell r="D3218" t="str">
            <v>M</v>
          </cell>
        </row>
        <row r="3219">
          <cell r="A3219">
            <v>7260301660</v>
          </cell>
          <cell r="B3219" t="str">
            <v>REDE ESG FOFO 400 3,76A4,25m ASF</v>
          </cell>
          <cell r="C3219">
            <v>955.21</v>
          </cell>
          <cell r="D3219" t="str">
            <v>M</v>
          </cell>
        </row>
        <row r="3220">
          <cell r="A3220">
            <v>7260301670</v>
          </cell>
          <cell r="B3220" t="str">
            <v>REDE ESG FOFO 400 3,76A4,25m BLOCO</v>
          </cell>
          <cell r="C3220">
            <v>915.63</v>
          </cell>
          <cell r="D3220" t="str">
            <v>M</v>
          </cell>
        </row>
        <row r="3221">
          <cell r="A3221">
            <v>7260301680</v>
          </cell>
          <cell r="B3221" t="str">
            <v>REDE ESG FOFO 400 3,76A4,25m PARAL</v>
          </cell>
          <cell r="C3221">
            <v>924.12</v>
          </cell>
          <cell r="D3221" t="str">
            <v>M</v>
          </cell>
        </row>
        <row r="3222">
          <cell r="A3222">
            <v>7260350010</v>
          </cell>
          <cell r="B3222" t="str">
            <v>REDE ESG FOFO 150 ATE 1,25m S/PAV S/F</v>
          </cell>
          <cell r="C3222">
            <v>68.64</v>
          </cell>
          <cell r="D3222" t="str">
            <v>M</v>
          </cell>
        </row>
        <row r="3223">
          <cell r="A3223">
            <v>7260350020</v>
          </cell>
          <cell r="B3223" t="str">
            <v>REDE ESG FOFO 150 ATE 1,25m ASF S/F</v>
          </cell>
          <cell r="C3223">
            <v>132.57</v>
          </cell>
          <cell r="D3223" t="str">
            <v>M</v>
          </cell>
        </row>
        <row r="3224">
          <cell r="A3224">
            <v>7260350030</v>
          </cell>
          <cell r="B3224" t="str">
            <v>REDE ESG FOFO 150 ATE 1,25m BLOCO S/F</v>
          </cell>
          <cell r="C3224">
            <v>117.77</v>
          </cell>
          <cell r="D3224" t="str">
            <v>M</v>
          </cell>
        </row>
        <row r="3225">
          <cell r="A3225">
            <v>7260350040</v>
          </cell>
          <cell r="B3225" t="str">
            <v>REDE ESG FOFO 150 ATE 1,25m PARAL S/F</v>
          </cell>
          <cell r="C3225">
            <v>117.77</v>
          </cell>
          <cell r="D3225" t="str">
            <v>M</v>
          </cell>
        </row>
        <row r="3226">
          <cell r="A3226">
            <v>7260350050</v>
          </cell>
          <cell r="B3226" t="str">
            <v>REDE ESG FOFO 150 1,26A1,75m S/PAV S/F</v>
          </cell>
          <cell r="C3226">
            <v>114.61</v>
          </cell>
          <cell r="D3226" t="str">
            <v>M</v>
          </cell>
        </row>
        <row r="3227">
          <cell r="A3227">
            <v>7260350060</v>
          </cell>
          <cell r="B3227" t="str">
            <v>REDE ESG FOFO 150 1,26A1,75m ASF S/F</v>
          </cell>
          <cell r="C3227">
            <v>171.74</v>
          </cell>
          <cell r="D3227" t="str">
            <v>M</v>
          </cell>
        </row>
        <row r="3228">
          <cell r="A3228">
            <v>7260350070</v>
          </cell>
          <cell r="B3228" t="str">
            <v>REDE ESG FOFO 150 1,26A1,75m BLOCO S/F</v>
          </cell>
          <cell r="C3228">
            <v>164.56</v>
          </cell>
          <cell r="D3228" t="str">
            <v>M</v>
          </cell>
        </row>
        <row r="3229">
          <cell r="A3229">
            <v>7260350080</v>
          </cell>
          <cell r="B3229" t="str">
            <v>REDE ESG FOFO 150 1,26A1,75m PARAL S/F</v>
          </cell>
          <cell r="C3229">
            <v>171.74</v>
          </cell>
          <cell r="D3229" t="str">
            <v>M</v>
          </cell>
        </row>
        <row r="3230">
          <cell r="A3230">
            <v>7260350090</v>
          </cell>
          <cell r="B3230" t="str">
            <v>REDE ESG FOFO 150 1,76A2,25m S/PAV S/F</v>
          </cell>
          <cell r="C3230">
            <v>136.45</v>
          </cell>
          <cell r="D3230" t="str">
            <v>M</v>
          </cell>
        </row>
        <row r="3231">
          <cell r="A3231">
            <v>7260350100</v>
          </cell>
          <cell r="B3231" t="str">
            <v>REDE ESG FOFO 150 1,76A2,25m ASF S/F</v>
          </cell>
          <cell r="C3231">
            <v>209.95</v>
          </cell>
          <cell r="D3231" t="str">
            <v>M</v>
          </cell>
        </row>
        <row r="3232">
          <cell r="A3232">
            <v>7260350110</v>
          </cell>
          <cell r="B3232" t="str">
            <v>REDE ESG FOFO 150 1,76A2,25m BLOCO S/F</v>
          </cell>
          <cell r="C3232">
            <v>186.41</v>
          </cell>
          <cell r="D3232" t="str">
            <v>M</v>
          </cell>
        </row>
        <row r="3233">
          <cell r="A3233">
            <v>7260350120</v>
          </cell>
          <cell r="B3233" t="str">
            <v>REDE ESG FOFO 150 1,76A2,25m PARAL S/F</v>
          </cell>
          <cell r="C3233">
            <v>193.59</v>
          </cell>
          <cell r="D3233" t="str">
            <v>M</v>
          </cell>
        </row>
        <row r="3234">
          <cell r="A3234">
            <v>7260350130</v>
          </cell>
          <cell r="B3234" t="str">
            <v>REDE ESG FOFO 150 2,26A2,75m S/PAV S/F</v>
          </cell>
          <cell r="C3234">
            <v>168.78</v>
          </cell>
          <cell r="D3234" t="str">
            <v>M</v>
          </cell>
        </row>
        <row r="3235">
          <cell r="A3235">
            <v>7260350140</v>
          </cell>
          <cell r="B3235" t="str">
            <v>REDE ESG FOFO 150 2,26A2,75m ASF S/F</v>
          </cell>
          <cell r="C3235">
            <v>250.62</v>
          </cell>
          <cell r="D3235" t="str">
            <v>M</v>
          </cell>
        </row>
        <row r="3236">
          <cell r="A3236">
            <v>7260350150</v>
          </cell>
          <cell r="B3236" t="str">
            <v>REDE ESG FOFO 150 2,26A2,75m BLOCO S/F</v>
          </cell>
          <cell r="C3236">
            <v>221.95</v>
          </cell>
          <cell r="D3236" t="str">
            <v>M</v>
          </cell>
        </row>
        <row r="3237">
          <cell r="A3237">
            <v>7260350160</v>
          </cell>
          <cell r="B3237" t="str">
            <v>REDE ESG FOFO 150 2,26A2,75m PARAL S/F</v>
          </cell>
          <cell r="C3237">
            <v>230.1</v>
          </cell>
          <cell r="D3237" t="str">
            <v>M</v>
          </cell>
        </row>
        <row r="3238">
          <cell r="A3238">
            <v>7260350170</v>
          </cell>
          <cell r="B3238" t="str">
            <v>REDE ESG FOFO 150 2,76A3,25m S/PAV S/F</v>
          </cell>
          <cell r="C3238">
            <v>192.2</v>
          </cell>
          <cell r="D3238" t="str">
            <v>M</v>
          </cell>
        </row>
        <row r="3239">
          <cell r="A3239">
            <v>7260350180</v>
          </cell>
          <cell r="B3239" t="str">
            <v>REDE ESG FOFO 150 2,76A3,25m ASF S/F</v>
          </cell>
          <cell r="C3239">
            <v>274.25</v>
          </cell>
          <cell r="D3239" t="str">
            <v>M</v>
          </cell>
        </row>
        <row r="3240">
          <cell r="A3240">
            <v>7260350190</v>
          </cell>
          <cell r="B3240" t="str">
            <v>REDE ESG FOFO 150 2,76A3,25m BLOCO S/F</v>
          </cell>
          <cell r="C3240">
            <v>245.36</v>
          </cell>
          <cell r="D3240" t="str">
            <v>M</v>
          </cell>
        </row>
        <row r="3241">
          <cell r="A3241">
            <v>7260350200</v>
          </cell>
          <cell r="B3241" t="str">
            <v>REDE ESG FOFO 150 2,76A3,25m PARAL S/F</v>
          </cell>
          <cell r="C3241">
            <v>253.73</v>
          </cell>
          <cell r="D3241" t="str">
            <v>M</v>
          </cell>
        </row>
        <row r="3242">
          <cell r="A3242">
            <v>7260350210</v>
          </cell>
          <cell r="B3242" t="str">
            <v>REDE ESG FOFO 150 3,26A3,75m S/PAV S/F</v>
          </cell>
          <cell r="C3242">
            <v>229.65</v>
          </cell>
          <cell r="D3242" t="str">
            <v>M</v>
          </cell>
        </row>
        <row r="3243">
          <cell r="A3243">
            <v>7260350220</v>
          </cell>
          <cell r="B3243" t="str">
            <v>REDE ESG FOFO 150 3,26A3,75m ASF S/F</v>
          </cell>
          <cell r="C3243">
            <v>313.91</v>
          </cell>
          <cell r="D3243" t="str">
            <v>M</v>
          </cell>
        </row>
        <row r="3244">
          <cell r="A3244">
            <v>7260350230</v>
          </cell>
          <cell r="B3244" t="str">
            <v>REDE ESG FOFO 150 3,26A3,75m BLOCO S/F</v>
          </cell>
          <cell r="C3244">
            <v>286</v>
          </cell>
          <cell r="D3244" t="str">
            <v>M</v>
          </cell>
        </row>
        <row r="3245">
          <cell r="A3245">
            <v>7260350290</v>
          </cell>
          <cell r="B3245" t="str">
            <v>REDE ESG FOFO 200 ATE 1,25m S/PAV S/F</v>
          </cell>
          <cell r="C3245">
            <v>71.69</v>
          </cell>
          <cell r="D3245" t="str">
            <v>M</v>
          </cell>
        </row>
        <row r="3246">
          <cell r="A3246">
            <v>7260350320</v>
          </cell>
          <cell r="B3246" t="str">
            <v>REDE ESG FOFO 200 ATE 1,25m PARAL S/F</v>
          </cell>
          <cell r="C3246">
            <v>126.91</v>
          </cell>
          <cell r="D3246" t="str">
            <v>M</v>
          </cell>
        </row>
        <row r="3247">
          <cell r="A3247">
            <v>7260350360</v>
          </cell>
          <cell r="B3247" t="str">
            <v>REDE ESG FOFO 200 1,26A1,75m PARAL S/F</v>
          </cell>
          <cell r="C3247">
            <v>167.68</v>
          </cell>
          <cell r="D3247" t="str">
            <v>M</v>
          </cell>
        </row>
        <row r="3248">
          <cell r="A3248">
            <v>7260350580</v>
          </cell>
          <cell r="B3248" t="str">
            <v>REDE ESG FOFO 250 ATE 1,25m ASF S/F</v>
          </cell>
          <cell r="C3248">
            <v>143.54</v>
          </cell>
          <cell r="D3248" t="str">
            <v>M</v>
          </cell>
        </row>
        <row r="3249">
          <cell r="A3249">
            <v>7260350620</v>
          </cell>
          <cell r="B3249" t="str">
            <v>REDE ESG FOFO 250 1,26A1,75m ASF S/F</v>
          </cell>
          <cell r="C3249">
            <v>184.16</v>
          </cell>
          <cell r="D3249" t="str">
            <v>M</v>
          </cell>
        </row>
        <row r="3250">
          <cell r="A3250">
            <v>7260350860</v>
          </cell>
          <cell r="B3250" t="str">
            <v>REDE ESG FOFO 300 ATE 1,25m ASF S/F</v>
          </cell>
          <cell r="C3250">
            <v>122.75</v>
          </cell>
          <cell r="D3250" t="str">
            <v>M</v>
          </cell>
        </row>
        <row r="3251">
          <cell r="A3251">
            <v>7260350880</v>
          </cell>
          <cell r="B3251" t="str">
            <v>REDE ESG FOFO 300 ATE 1,25m PARAL S/F</v>
          </cell>
          <cell r="C3251">
            <v>134.66</v>
          </cell>
          <cell r="D3251" t="str">
            <v>M</v>
          </cell>
        </row>
        <row r="3252">
          <cell r="A3252">
            <v>7260350900</v>
          </cell>
          <cell r="B3252" t="str">
            <v>REDE ESG FOFO 300 1,26A1,75m ASF S/F</v>
          </cell>
          <cell r="C3252">
            <v>197.92</v>
          </cell>
          <cell r="D3252" t="str">
            <v>M</v>
          </cell>
        </row>
        <row r="3253">
          <cell r="A3253">
            <v>7260350920</v>
          </cell>
          <cell r="B3253" t="str">
            <v>REDE ESG FOFO 300 1,26A1,75m PARAL S/F</v>
          </cell>
          <cell r="C3253">
            <v>182.6</v>
          </cell>
          <cell r="D3253" t="str">
            <v>M</v>
          </cell>
        </row>
        <row r="3254">
          <cell r="A3254">
            <v>7260350960</v>
          </cell>
          <cell r="B3254" t="str">
            <v>REDE ESG FOFO 300 1,76A2,25m PARAL S/F</v>
          </cell>
          <cell r="C3254">
            <v>204.52</v>
          </cell>
          <cell r="D3254" t="str">
            <v>M</v>
          </cell>
        </row>
        <row r="3255">
          <cell r="A3255">
            <v>7260400010</v>
          </cell>
          <cell r="B3255" t="str">
            <v>REDE ESG DEFOFO 150 ATE 1,25m S/PAV</v>
          </cell>
          <cell r="C3255">
            <v>146.31</v>
          </cell>
          <cell r="D3255" t="str">
            <v>M</v>
          </cell>
        </row>
        <row r="3256">
          <cell r="A3256">
            <v>7260400290</v>
          </cell>
          <cell r="B3256" t="str">
            <v>REDE ESG DEFOFO 200 ATE 1,25m S/PAV</v>
          </cell>
          <cell r="C3256">
            <v>219.88</v>
          </cell>
          <cell r="D3256" t="str">
            <v>M</v>
          </cell>
        </row>
        <row r="3257">
          <cell r="A3257">
            <v>7260400850</v>
          </cell>
          <cell r="B3257" t="str">
            <v>REDE ESG DEFOFO 300 ATE 1,25m S/PAV</v>
          </cell>
          <cell r="C3257">
            <v>389.3</v>
          </cell>
          <cell r="D3257" t="str">
            <v>M</v>
          </cell>
        </row>
        <row r="3258">
          <cell r="A3258">
            <v>7260500010</v>
          </cell>
          <cell r="B3258" t="str">
            <v>INTERCEP FOFO 150 ATE 1,25-BEIRA RIO</v>
          </cell>
          <cell r="C3258">
            <v>391.42</v>
          </cell>
          <cell r="D3258" t="str">
            <v>M</v>
          </cell>
        </row>
        <row r="3259">
          <cell r="A3259">
            <v>7260500020</v>
          </cell>
          <cell r="B3259" t="str">
            <v>INTERCEP FOFO 150 1,26A1,75M-B. RIO</v>
          </cell>
          <cell r="C3259">
            <v>459.51</v>
          </cell>
          <cell r="D3259" t="str">
            <v>M</v>
          </cell>
        </row>
        <row r="3260">
          <cell r="A3260">
            <v>7260500030</v>
          </cell>
          <cell r="B3260" t="str">
            <v>INTERCEP FOFO 150 1,76A2,25M-B. RIO</v>
          </cell>
          <cell r="C3260">
            <v>507.27</v>
          </cell>
          <cell r="D3260" t="str">
            <v>M</v>
          </cell>
        </row>
        <row r="3261">
          <cell r="A3261">
            <v>7260500040</v>
          </cell>
          <cell r="B3261" t="str">
            <v>INTERCEP FOFO 150 2,26A2,75M-B. RIO</v>
          </cell>
          <cell r="C3261">
            <v>582.1</v>
          </cell>
          <cell r="D3261" t="str">
            <v>M</v>
          </cell>
        </row>
        <row r="3262">
          <cell r="A3262">
            <v>7260500050</v>
          </cell>
          <cell r="B3262" t="str">
            <v>INTERCEP FOFO 200 ATE 1,25-BEIRA RIO</v>
          </cell>
          <cell r="C3262">
            <v>453.83</v>
          </cell>
          <cell r="D3262" t="str">
            <v>M</v>
          </cell>
        </row>
        <row r="3263">
          <cell r="A3263">
            <v>7260500060</v>
          </cell>
          <cell r="B3263" t="str">
            <v>INTERCEP FOFO 200 1,26A1,75M-B. RIO</v>
          </cell>
          <cell r="C3263">
            <v>522.09</v>
          </cell>
          <cell r="D3263" t="str">
            <v>M</v>
          </cell>
        </row>
        <row r="3264">
          <cell r="A3264">
            <v>7260500070</v>
          </cell>
          <cell r="B3264" t="str">
            <v>INTERCEP FOFO 200 1,76A2,25M-B. RIO</v>
          </cell>
          <cell r="C3264">
            <v>569.84</v>
          </cell>
          <cell r="D3264" t="str">
            <v>M</v>
          </cell>
        </row>
        <row r="3265">
          <cell r="A3265">
            <v>7260500080</v>
          </cell>
          <cell r="B3265" t="str">
            <v>INTERCEP FOFO 200 2,26A2,75M-B. RIO</v>
          </cell>
          <cell r="C3265">
            <v>644.61</v>
          </cell>
          <cell r="D3265" t="str">
            <v>M</v>
          </cell>
        </row>
        <row r="3266">
          <cell r="A3266">
            <v>7260500090</v>
          </cell>
          <cell r="B3266" t="str">
            <v>INTERCEP FOFO 250 ATE 1,25-BEIRA RIO</v>
          </cell>
          <cell r="C3266">
            <v>525.63</v>
          </cell>
          <cell r="D3266" t="str">
            <v>M</v>
          </cell>
        </row>
        <row r="3267">
          <cell r="A3267">
            <v>7260500100</v>
          </cell>
          <cell r="B3267" t="str">
            <v>INTERCEP FOFO 250 1,26A1,75M-B. RIO</v>
          </cell>
          <cell r="C3267">
            <v>594.11</v>
          </cell>
          <cell r="D3267" t="str">
            <v>M</v>
          </cell>
        </row>
        <row r="3268">
          <cell r="A3268">
            <v>7260500110</v>
          </cell>
          <cell r="B3268" t="str">
            <v>INTERCEP FOFO 250 1,76A2,25M-B. RIO</v>
          </cell>
          <cell r="C3268">
            <v>641.87</v>
          </cell>
          <cell r="D3268" t="str">
            <v>M</v>
          </cell>
        </row>
        <row r="3269">
          <cell r="A3269">
            <v>7260500120</v>
          </cell>
          <cell r="B3269" t="str">
            <v>INTERCEP FOFO 250 2,26A2,75M-B. RIO</v>
          </cell>
          <cell r="C3269">
            <v>716.82</v>
          </cell>
          <cell r="D3269" t="str">
            <v>M</v>
          </cell>
        </row>
        <row r="3270">
          <cell r="A3270">
            <v>7260500130</v>
          </cell>
          <cell r="B3270" t="str">
            <v>INTERCEP FOFO 300 ATE 1,25-BEIRA RIO</v>
          </cell>
          <cell r="C3270">
            <v>611.95</v>
          </cell>
          <cell r="D3270" t="str">
            <v>M</v>
          </cell>
        </row>
        <row r="3271">
          <cell r="A3271">
            <v>7260500140</v>
          </cell>
          <cell r="B3271" t="str">
            <v>INTERCEP FOFO 300 1,26A1,75M-B. RIO</v>
          </cell>
          <cell r="C3271">
            <v>680.56</v>
          </cell>
          <cell r="D3271" t="str">
            <v>M</v>
          </cell>
        </row>
        <row r="3272">
          <cell r="A3272">
            <v>7260500150</v>
          </cell>
          <cell r="B3272" t="str">
            <v>INTERCEP FOFO 300 1,76A2,25M-B. RIO</v>
          </cell>
          <cell r="C3272">
            <v>728.32</v>
          </cell>
          <cell r="D3272" t="str">
            <v>M</v>
          </cell>
        </row>
        <row r="3273">
          <cell r="A3273">
            <v>7260500160</v>
          </cell>
          <cell r="B3273" t="str">
            <v>INTERCEP FOFO 300 2,26A2,75M-B. RIO</v>
          </cell>
          <cell r="C3273">
            <v>803.51</v>
          </cell>
          <cell r="D3273" t="str">
            <v>M</v>
          </cell>
        </row>
        <row r="3274">
          <cell r="A3274">
            <v>7260500170</v>
          </cell>
          <cell r="B3274" t="str">
            <v>INTERCEP FOFO 150 AEREO - BEIRA RIO</v>
          </cell>
          <cell r="C3274">
            <v>304.63</v>
          </cell>
          <cell r="D3274" t="str">
            <v>M</v>
          </cell>
        </row>
        <row r="3275">
          <cell r="A3275">
            <v>7260500180</v>
          </cell>
          <cell r="B3275" t="str">
            <v>INTERCEP FOFO 200 AEREO - BEIRA RIO</v>
          </cell>
          <cell r="C3275">
            <v>368.12</v>
          </cell>
          <cell r="D3275" t="str">
            <v>M</v>
          </cell>
        </row>
        <row r="3276">
          <cell r="A3276">
            <v>7260500190</v>
          </cell>
          <cell r="B3276" t="str">
            <v>INTERCEP FOFO 250 AEREO - BEIRA RIO</v>
          </cell>
          <cell r="C3276">
            <v>439.63</v>
          </cell>
          <cell r="D3276" t="str">
            <v>M</v>
          </cell>
        </row>
        <row r="3277">
          <cell r="A3277">
            <v>7260500200</v>
          </cell>
          <cell r="B3277" t="str">
            <v>INTERCEP FOFO 300 AEREO - BEIRA RIO</v>
          </cell>
          <cell r="C3277">
            <v>524.78</v>
          </cell>
          <cell r="D3277" t="str">
            <v>M</v>
          </cell>
        </row>
        <row r="3278">
          <cell r="A3278">
            <v>7260550010</v>
          </cell>
          <cell r="B3278" t="str">
            <v>INTERCEP FOFO 150 ATE 1,25-BEIRA RIO S/F</v>
          </cell>
          <cell r="C3278">
            <v>124.8</v>
          </cell>
          <cell r="D3278" t="str">
            <v>M</v>
          </cell>
        </row>
        <row r="3279">
          <cell r="A3279">
            <v>7260550020</v>
          </cell>
          <cell r="B3279" t="str">
            <v>INTERCEP FOFO 150 1,26A1,75M-B. RIO S/F</v>
          </cell>
          <cell r="C3279">
            <v>192.89</v>
          </cell>
          <cell r="D3279" t="str">
            <v>M</v>
          </cell>
        </row>
        <row r="3280">
          <cell r="A3280">
            <v>7260550030</v>
          </cell>
          <cell r="B3280" t="str">
            <v>INTERCEP FOFO 150 1,76A2,25M-B. RIO S/F</v>
          </cell>
          <cell r="C3280">
            <v>240.65</v>
          </cell>
          <cell r="D3280" t="str">
            <v>M</v>
          </cell>
        </row>
        <row r="3281">
          <cell r="A3281">
            <v>7260550040</v>
          </cell>
          <cell r="B3281" t="str">
            <v>INTERCEP FOFO 150 2,26A2,75M-B. RIO S/F</v>
          </cell>
          <cell r="C3281">
            <v>315.48</v>
          </cell>
          <cell r="D3281" t="str">
            <v>M</v>
          </cell>
        </row>
        <row r="3282">
          <cell r="A3282">
            <v>7260550050</v>
          </cell>
          <cell r="B3282" t="str">
            <v>INTERCEP FOFO 200 ATE 1,25-BEIRA RIO S/F</v>
          </cell>
          <cell r="C3282">
            <v>126.68</v>
          </cell>
          <cell r="D3282" t="str">
            <v>M</v>
          </cell>
        </row>
        <row r="3283">
          <cell r="A3283">
            <v>7260550060</v>
          </cell>
          <cell r="B3283" t="str">
            <v>INTERCEP FOFO 200 1,26A1,75M-B. RIO S/F</v>
          </cell>
          <cell r="C3283">
            <v>194.94</v>
          </cell>
          <cell r="D3283" t="str">
            <v>M</v>
          </cell>
        </row>
        <row r="3284">
          <cell r="A3284">
            <v>7260550070</v>
          </cell>
          <cell r="B3284" t="str">
            <v>INTERCEP FOFO 200 1,76A2,25M-B. RIO S/F</v>
          </cell>
          <cell r="C3284">
            <v>242.69</v>
          </cell>
          <cell r="D3284" t="str">
            <v>M</v>
          </cell>
        </row>
        <row r="3285">
          <cell r="A3285">
            <v>7260550080</v>
          </cell>
          <cell r="B3285" t="str">
            <v>INTERCEP FOFO 200 2,26A2,75M-B. RIO S/F</v>
          </cell>
          <cell r="C3285">
            <v>317.46</v>
          </cell>
          <cell r="D3285" t="str">
            <v>M</v>
          </cell>
        </row>
        <row r="3286">
          <cell r="A3286">
            <v>7260550090</v>
          </cell>
          <cell r="B3286" t="str">
            <v>INTERCEP FOFO 250 ATE 1,25-BEIRA RIO S/F</v>
          </cell>
          <cell r="C3286">
            <v>129.12</v>
          </cell>
          <cell r="D3286" t="str">
            <v>M</v>
          </cell>
        </row>
        <row r="3287">
          <cell r="A3287">
            <v>7260550100</v>
          </cell>
          <cell r="B3287" t="str">
            <v>INTERCEP FOFO 250 1,26A1,75M-B. RIO S/F</v>
          </cell>
          <cell r="C3287">
            <v>197.6</v>
          </cell>
          <cell r="D3287" t="str">
            <v>M</v>
          </cell>
        </row>
        <row r="3288">
          <cell r="A3288">
            <v>7260550110</v>
          </cell>
          <cell r="B3288" t="str">
            <v>INTERCEP FOFO 250 1,76A2,25M-B. RIO S/F</v>
          </cell>
          <cell r="C3288">
            <v>245.36</v>
          </cell>
          <cell r="D3288" t="str">
            <v>M</v>
          </cell>
        </row>
        <row r="3289">
          <cell r="A3289">
            <v>7260550120</v>
          </cell>
          <cell r="B3289" t="str">
            <v>INTERCEP FOFO 250 2,26A2,75M-B. RIO S/F</v>
          </cell>
          <cell r="C3289">
            <v>320.31</v>
          </cell>
          <cell r="D3289" t="str">
            <v>M</v>
          </cell>
        </row>
        <row r="3290">
          <cell r="A3290">
            <v>7260550130</v>
          </cell>
          <cell r="B3290" t="str">
            <v>INTERCEP FOFO 300 ATE 1,25-BEIRA RIO S/F</v>
          </cell>
          <cell r="C3290">
            <v>133.04</v>
          </cell>
          <cell r="D3290" t="str">
            <v>M</v>
          </cell>
        </row>
        <row r="3291">
          <cell r="A3291">
            <v>7260550140</v>
          </cell>
          <cell r="B3291" t="str">
            <v>INTERCEP FOFO 300 1,26A1,75M-B. RIO S/F</v>
          </cell>
          <cell r="C3291">
            <v>201.65</v>
          </cell>
          <cell r="D3291" t="str">
            <v>M</v>
          </cell>
        </row>
        <row r="3292">
          <cell r="A3292">
            <v>7260550150</v>
          </cell>
          <cell r="B3292" t="str">
            <v>INTERCEP FOFO 300 1,76A2,25M-B. RIO S/F</v>
          </cell>
          <cell r="C3292">
            <v>249.41</v>
          </cell>
          <cell r="D3292" t="str">
            <v>M</v>
          </cell>
        </row>
        <row r="3293">
          <cell r="A3293">
            <v>7260550160</v>
          </cell>
          <cell r="B3293" t="str">
            <v>INTERCEP FOFO 300 2,26A2,75M-B. RIO S/F</v>
          </cell>
          <cell r="C3293">
            <v>324.6</v>
          </cell>
          <cell r="D3293" t="str">
            <v>M</v>
          </cell>
        </row>
        <row r="3294">
          <cell r="A3294">
            <v>7260550170</v>
          </cell>
          <cell r="B3294" t="str">
            <v>INTERCEP FOFO 150 AEREO - BEIRA RIO S/F</v>
          </cell>
          <cell r="C3294">
            <v>38.01</v>
          </cell>
          <cell r="D3294" t="str">
            <v>M</v>
          </cell>
        </row>
        <row r="3295">
          <cell r="A3295">
            <v>7260550180</v>
          </cell>
          <cell r="B3295" t="str">
            <v>INTERCEP FOFO 200 AEREO - BEIRA RIO S/F</v>
          </cell>
          <cell r="C3295">
            <v>40.97</v>
          </cell>
          <cell r="D3295" t="str">
            <v>M</v>
          </cell>
        </row>
        <row r="3296">
          <cell r="A3296">
            <v>7260550190</v>
          </cell>
          <cell r="B3296" t="str">
            <v>INTERCEP FOFO 250 AEREO - BEIRA RIO S/F</v>
          </cell>
          <cell r="C3296">
            <v>43.12</v>
          </cell>
          <cell r="D3296" t="str">
            <v>M</v>
          </cell>
        </row>
        <row r="3297">
          <cell r="A3297">
            <v>7260550200</v>
          </cell>
          <cell r="B3297" t="str">
            <v>INTERCEP FOFO 300 AEREO - BEIRA RIO S/F</v>
          </cell>
          <cell r="C3297">
            <v>45.87</v>
          </cell>
          <cell r="D3297" t="str">
            <v>M</v>
          </cell>
        </row>
        <row r="3298">
          <cell r="A3298">
            <v>7269000042</v>
          </cell>
          <cell r="B3298" t="str">
            <v>CONV 244/2011 SES SANTO ANTONIO E ADJ</v>
          </cell>
          <cell r="C3298">
            <v>7403782.24</v>
          </cell>
          <cell r="D3298" t="str">
            <v>UN</v>
          </cell>
        </row>
        <row r="3299">
          <cell r="A3299">
            <v>7269000043</v>
          </cell>
          <cell r="B3299" t="str">
            <v>REDE ESG PVC NBR7362 100 ATE 1,25m S/PAV</v>
          </cell>
          <cell r="C3299">
            <v>55.97</v>
          </cell>
          <cell r="D3299" t="str">
            <v>M</v>
          </cell>
        </row>
        <row r="3300">
          <cell r="A3300">
            <v>7269000044</v>
          </cell>
          <cell r="B3300" t="str">
            <v>CAIXA ALVEN. DIM. INT. 0,80X0,80X2,00M</v>
          </cell>
          <cell r="C3300">
            <v>2703.3</v>
          </cell>
          <cell r="D3300" t="str">
            <v>UN</v>
          </cell>
        </row>
        <row r="3301">
          <cell r="A3301">
            <v>7269000045</v>
          </cell>
          <cell r="B3301" t="str">
            <v>CAIXA ALVEN. DIM. INT. 1,20X1,60X2,00M</v>
          </cell>
          <cell r="C3301">
            <v>3867.45</v>
          </cell>
          <cell r="D3301" t="str">
            <v>UN</v>
          </cell>
        </row>
        <row r="3302">
          <cell r="A3302">
            <v>7269000046</v>
          </cell>
          <cell r="B3302" t="str">
            <v>CAIXA ALVEN. DIM. INT. 0,60X1,30X2,50M</v>
          </cell>
          <cell r="C3302">
            <v>4461.62</v>
          </cell>
          <cell r="D3302" t="str">
            <v>UN</v>
          </cell>
        </row>
        <row r="3303">
          <cell r="A3303">
            <v>7269000047</v>
          </cell>
          <cell r="B3303" t="str">
            <v>CAIXA ALVEN. DIM. INT. 0,80X1,20X2,00M</v>
          </cell>
          <cell r="C3303">
            <v>2382.47</v>
          </cell>
          <cell r="D3303" t="str">
            <v>UN</v>
          </cell>
        </row>
        <row r="3304">
          <cell r="A3304">
            <v>7269000048</v>
          </cell>
          <cell r="B3304" t="str">
            <v>CAIXA ALVEN. DIM. INT. 0,54X0,60X1,00M</v>
          </cell>
          <cell r="C3304">
            <v>836.82</v>
          </cell>
          <cell r="D3304" t="str">
            <v>UN</v>
          </cell>
        </row>
        <row r="3305">
          <cell r="A3305">
            <v>7269000049</v>
          </cell>
          <cell r="B3305" t="str">
            <v>CAIXA CONC. DIM. INT. 0,80X0,80X2,00M</v>
          </cell>
          <cell r="C3305">
            <v>6262.59</v>
          </cell>
          <cell r="D3305" t="str">
            <v>UN</v>
          </cell>
        </row>
        <row r="3306">
          <cell r="A3306">
            <v>7269000061</v>
          </cell>
          <cell r="B3306" t="str">
            <v>EXTENSAO DE REDE CAIXA TEMPO SECO ASFAL</v>
          </cell>
          <cell r="C3306">
            <v>325.32</v>
          </cell>
          <cell r="D3306" t="str">
            <v>M</v>
          </cell>
        </row>
        <row r="3307">
          <cell r="A3307">
            <v>7269000062</v>
          </cell>
          <cell r="B3307" t="str">
            <v>EXTENSAO DE REDE CAIXA TEMPO SECO BLOCO</v>
          </cell>
          <cell r="C3307">
            <v>301.77</v>
          </cell>
          <cell r="D3307" t="str">
            <v>M</v>
          </cell>
        </row>
        <row r="3308">
          <cell r="A3308">
            <v>7269000063</v>
          </cell>
          <cell r="B3308" t="str">
            <v>EXTENSAO DE REDE CAIXA TEMPO SECO PARAL</v>
          </cell>
          <cell r="C3308">
            <v>308.95</v>
          </cell>
          <cell r="D3308" t="str">
            <v>M</v>
          </cell>
        </row>
        <row r="3309">
          <cell r="A3309">
            <v>7269000064</v>
          </cell>
          <cell r="B3309" t="str">
            <v>CALHA PARSHALL ETE FLORESTA DO SUL</v>
          </cell>
          <cell r="C3309">
            <v>5281.93</v>
          </cell>
          <cell r="D3309" t="str">
            <v>UN</v>
          </cell>
        </row>
        <row r="3310">
          <cell r="A3310">
            <v>7269000065</v>
          </cell>
          <cell r="B3310" t="str">
            <v>TRAVESSIA RIO CALÇADO - PV26_PV27</v>
          </cell>
          <cell r="C3310">
            <v>1535.9</v>
          </cell>
          <cell r="D3310" t="str">
            <v>UN</v>
          </cell>
        </row>
        <row r="3311">
          <cell r="A3311">
            <v>7269000066</v>
          </cell>
          <cell r="B3311" t="str">
            <v>TRAVESSIA RIO CALÇADO - INTERCEP BACIA E</v>
          </cell>
          <cell r="C3311">
            <v>13486.14</v>
          </cell>
          <cell r="D3311" t="str">
            <v>UN</v>
          </cell>
        </row>
        <row r="3312">
          <cell r="A3312">
            <v>7269000067</v>
          </cell>
          <cell r="B3312" t="str">
            <v>TRAVESSIA RIO CALÇADO - PV45_PV46</v>
          </cell>
          <cell r="C3312">
            <v>1535.9</v>
          </cell>
          <cell r="D3312" t="str">
            <v>UN</v>
          </cell>
        </row>
        <row r="3313">
          <cell r="A3313">
            <v>7269000068</v>
          </cell>
          <cell r="B3313" t="str">
            <v>TRAVESSIA RIO CALÇADO - INTERCEP BACIA F</v>
          </cell>
          <cell r="C3313">
            <v>5358.21</v>
          </cell>
          <cell r="D3313" t="str">
            <v>UN</v>
          </cell>
        </row>
        <row r="3314">
          <cell r="A3314">
            <v>7270100010</v>
          </cell>
          <cell r="B3314" t="str">
            <v>PROJETO HIDRAULICO UNID ESG/AGUA - A1</v>
          </cell>
          <cell r="C3314">
            <v>3757.82</v>
          </cell>
          <cell r="D3314" t="str">
            <v>UN</v>
          </cell>
        </row>
        <row r="3315">
          <cell r="A3315">
            <v>7270100020</v>
          </cell>
          <cell r="B3315" t="str">
            <v>PROJETO HIDRAULICO ETA/ETE - A1</v>
          </cell>
          <cell r="C3315">
            <v>4822.68</v>
          </cell>
          <cell r="D3315" t="str">
            <v>UN</v>
          </cell>
        </row>
        <row r="3316">
          <cell r="A3316">
            <v>7270100030</v>
          </cell>
          <cell r="B3316" t="str">
            <v>PROJETO HIDRAULICO RECALQUE - A1</v>
          </cell>
          <cell r="C3316">
            <v>2674.14</v>
          </cell>
          <cell r="D3316" t="str">
            <v>UN</v>
          </cell>
        </row>
        <row r="3317">
          <cell r="A3317">
            <v>7270100040</v>
          </cell>
          <cell r="B3317" t="str">
            <v>PROJETO HIDRAULICO TRAVESSIA - A1</v>
          </cell>
          <cell r="C3317">
            <v>2758.97</v>
          </cell>
          <cell r="D3317" t="str">
            <v>UN</v>
          </cell>
        </row>
        <row r="3318">
          <cell r="A3318">
            <v>7270100050</v>
          </cell>
          <cell r="B3318" t="str">
            <v>PROJETO HIDRAULICO ADUTORA - A1</v>
          </cell>
          <cell r="C3318">
            <v>3916.56</v>
          </cell>
          <cell r="D3318" t="str">
            <v>KM</v>
          </cell>
        </row>
        <row r="3319">
          <cell r="A3319">
            <v>7270100060</v>
          </cell>
          <cell r="B3319" t="str">
            <v>PROJETO HIDRAULICO REDE AGUA - A1</v>
          </cell>
          <cell r="C3319">
            <v>2427.86</v>
          </cell>
          <cell r="D3319" t="str">
            <v>KM</v>
          </cell>
        </row>
        <row r="3320">
          <cell r="A3320">
            <v>7270100070</v>
          </cell>
          <cell r="B3320" t="str">
            <v>PROJETO HIDRAULICO REDE ESGOTO - A1</v>
          </cell>
          <cell r="C3320">
            <v>2433.34</v>
          </cell>
          <cell r="D3320" t="str">
            <v>KM</v>
          </cell>
        </row>
        <row r="3321">
          <cell r="A3321">
            <v>7270100080</v>
          </cell>
          <cell r="B3321" t="str">
            <v>PROJETO HIDRAULICO INTERC/EMIS - A1</v>
          </cell>
          <cell r="C3321">
            <v>3260.55</v>
          </cell>
          <cell r="D3321" t="str">
            <v>KM</v>
          </cell>
        </row>
        <row r="3322">
          <cell r="A3322">
            <v>7270100090</v>
          </cell>
          <cell r="B3322" t="str">
            <v>PROJETO SITUACAO/URBANIZAC/PAISAGIS - A1</v>
          </cell>
          <cell r="C3322">
            <v>2790.39</v>
          </cell>
          <cell r="D3322" t="str">
            <v>UN</v>
          </cell>
        </row>
        <row r="3323">
          <cell r="A3323">
            <v>7270100100</v>
          </cell>
          <cell r="B3323" t="str">
            <v>PROJETO DRENAGEM/TERRAPLANAGEM - A1</v>
          </cell>
          <cell r="C3323">
            <v>2612.13</v>
          </cell>
          <cell r="D3323" t="str">
            <v>UN</v>
          </cell>
        </row>
        <row r="3324">
          <cell r="A3324">
            <v>7270100110</v>
          </cell>
          <cell r="B3324" t="str">
            <v>PROJETO ESTRUTURAL - A1</v>
          </cell>
          <cell r="C3324">
            <v>2982.99</v>
          </cell>
          <cell r="D3324" t="str">
            <v>UN</v>
          </cell>
        </row>
        <row r="3325">
          <cell r="A3325">
            <v>7270100120</v>
          </cell>
          <cell r="B3325" t="str">
            <v>PROJETO ELETRICO/AUTOMACAO/SPDA - A1</v>
          </cell>
          <cell r="C3325">
            <v>3135.35</v>
          </cell>
          <cell r="D3325" t="str">
            <v>UN</v>
          </cell>
        </row>
        <row r="3326">
          <cell r="A3326">
            <v>7270100130</v>
          </cell>
          <cell r="B3326" t="str">
            <v>PROJETO REDE ESTRUTURADA - A1</v>
          </cell>
          <cell r="C3326">
            <v>3174.55</v>
          </cell>
          <cell r="D3326" t="str">
            <v>UN</v>
          </cell>
        </row>
        <row r="3327">
          <cell r="A3327">
            <v>7270100140</v>
          </cell>
          <cell r="B3327" t="str">
            <v>PROJETO HIDROSSANITARIO - A1</v>
          </cell>
          <cell r="C3327">
            <v>2428.71</v>
          </cell>
          <cell r="D3327" t="str">
            <v>UN</v>
          </cell>
        </row>
        <row r="3328">
          <cell r="A3328">
            <v>7270100150</v>
          </cell>
          <cell r="B3328" t="str">
            <v>PROJETO COMBATE A INCENDIO - A1</v>
          </cell>
          <cell r="C3328">
            <v>3019.11</v>
          </cell>
          <cell r="D3328" t="str">
            <v>UN</v>
          </cell>
        </row>
        <row r="3329">
          <cell r="A3329">
            <v>7270100160</v>
          </cell>
          <cell r="B3329" t="str">
            <v>PROJETO ARQUITETONICO - A1</v>
          </cell>
          <cell r="C3329">
            <v>31.76</v>
          </cell>
          <cell r="D3329" t="str">
            <v>M2</v>
          </cell>
        </row>
        <row r="3330">
          <cell r="A3330">
            <v>7270100170</v>
          </cell>
          <cell r="B3330" t="str">
            <v>AJUSTE/ADEQUACAO PROJETO - A1</v>
          </cell>
          <cell r="C3330">
            <v>1487.28</v>
          </cell>
          <cell r="D3330" t="str">
            <v>UN</v>
          </cell>
        </row>
        <row r="3331">
          <cell r="A3331">
            <v>7270100180</v>
          </cell>
          <cell r="B3331" t="str">
            <v>RELATORIO EFICIENCIA ENERGETICA</v>
          </cell>
          <cell r="C3331">
            <v>23104.26</v>
          </cell>
          <cell r="D3331" t="str">
            <v>UN</v>
          </cell>
        </row>
        <row r="3332">
          <cell r="A3332">
            <v>7270100190</v>
          </cell>
          <cell r="B3332" t="str">
            <v>PROJETO HIDRAULICO COMPLETO EEEB - A1</v>
          </cell>
          <cell r="C3332">
            <v>11648.61</v>
          </cell>
          <cell r="D3332" t="str">
            <v>UN</v>
          </cell>
        </row>
        <row r="3333">
          <cell r="A3333">
            <v>7270100200</v>
          </cell>
          <cell r="B3333" t="str">
            <v>PROJETO ESTRUTURAL COMPLETO EEEB - A1</v>
          </cell>
          <cell r="C3333">
            <v>7427.37</v>
          </cell>
          <cell r="D3333" t="str">
            <v>UN</v>
          </cell>
        </row>
        <row r="3334">
          <cell r="A3334">
            <v>7270100210</v>
          </cell>
          <cell r="B3334" t="str">
            <v>PROJETO ELETRICO COMPLETO EEEB - A1</v>
          </cell>
          <cell r="C3334">
            <v>7870.11</v>
          </cell>
          <cell r="D3334" t="str">
            <v>UN</v>
          </cell>
        </row>
        <row r="3335">
          <cell r="A3335">
            <v>7270100220</v>
          </cell>
          <cell r="B3335" t="str">
            <v>PROJ ADEQ HIDRAULICO COMPL EEEB PADRAO</v>
          </cell>
          <cell r="C3335">
            <v>6989.29</v>
          </cell>
          <cell r="D3335" t="str">
            <v>UN</v>
          </cell>
        </row>
        <row r="3336">
          <cell r="A3336">
            <v>7270100230</v>
          </cell>
          <cell r="B3336" t="str">
            <v>PROJ ADEQ ESTRUTURAL COMPL EEEB PADRAO</v>
          </cell>
          <cell r="C3336">
            <v>4456.49</v>
          </cell>
          <cell r="D3336" t="str">
            <v>UN</v>
          </cell>
        </row>
        <row r="3337">
          <cell r="A3337">
            <v>7270100240</v>
          </cell>
          <cell r="B3337" t="str">
            <v>PROJ ADEQ ELETRICO COMPL EEEB PADRAO</v>
          </cell>
          <cell r="C3337">
            <v>4722</v>
          </cell>
          <cell r="D3337" t="str">
            <v>UN</v>
          </cell>
        </row>
        <row r="3338">
          <cell r="A3338">
            <v>7270100250</v>
          </cell>
          <cell r="B3338" t="str">
            <v>EST CONCEP AMPLIAC ATE 30L/S-SES EXIST</v>
          </cell>
          <cell r="C3338">
            <v>16716.24</v>
          </cell>
          <cell r="D3338" t="str">
            <v>UN</v>
          </cell>
        </row>
        <row r="3339">
          <cell r="A3339">
            <v>7270100260</v>
          </cell>
          <cell r="B3339" t="str">
            <v>EST CONCEP AMPLIAC 30,01A80L/S-SES EXIST</v>
          </cell>
          <cell r="C3339">
            <v>26467.43</v>
          </cell>
          <cell r="D3339" t="str">
            <v>UN</v>
          </cell>
        </row>
        <row r="3340">
          <cell r="A3340">
            <v>7270100270</v>
          </cell>
          <cell r="B3340" t="str">
            <v>EST CONCEP AMPLIAC  &gt;80,01L/S-SES EXIST</v>
          </cell>
          <cell r="C3340">
            <v>41790.84</v>
          </cell>
          <cell r="D3340" t="str">
            <v>UN</v>
          </cell>
        </row>
        <row r="3341">
          <cell r="A3341">
            <v>7270100280</v>
          </cell>
          <cell r="B3341" t="str">
            <v>EST CONCEP IMPLANTACAO ATE 30L/S-SES</v>
          </cell>
          <cell r="C3341">
            <v>13930.27</v>
          </cell>
          <cell r="D3341" t="str">
            <v>UN</v>
          </cell>
        </row>
        <row r="3342">
          <cell r="A3342">
            <v>7270100290</v>
          </cell>
          <cell r="B3342" t="str">
            <v>EST CONCEP IMPLANTACAO 30,01A80L/S-SES</v>
          </cell>
          <cell r="C3342">
            <v>20895.32</v>
          </cell>
          <cell r="D3342" t="str">
            <v>UN</v>
          </cell>
        </row>
        <row r="3343">
          <cell r="A3343">
            <v>7270100300</v>
          </cell>
          <cell r="B3343" t="str">
            <v>EST CONCEP IMPLANTACAO &gt;80,01L/S-SES</v>
          </cell>
          <cell r="C3343">
            <v>30646.5</v>
          </cell>
          <cell r="D3343" t="str">
            <v>UN</v>
          </cell>
        </row>
        <row r="3344">
          <cell r="A3344">
            <v>7270200010</v>
          </cell>
          <cell r="B3344" t="str">
            <v>POLIGONAL PRINCIPAL COM ESTACAO TOTAL</v>
          </cell>
          <cell r="C3344">
            <v>602.36</v>
          </cell>
          <cell r="D3344" t="str">
            <v>KM</v>
          </cell>
        </row>
        <row r="3345">
          <cell r="A3345">
            <v>7270200020</v>
          </cell>
          <cell r="B3345" t="str">
            <v>POLIGONAL PRINCIPAL COM GNSS DUPLA FREQ</v>
          </cell>
          <cell r="C3345">
            <v>618.02</v>
          </cell>
          <cell r="D3345" t="str">
            <v>KM</v>
          </cell>
        </row>
        <row r="3346">
          <cell r="A3346">
            <v>7270200030</v>
          </cell>
          <cell r="B3346" t="str">
            <v>NIVEL E CONTRANIVEL GEOM IN - 3MM/KM</v>
          </cell>
          <cell r="C3346">
            <v>564.32</v>
          </cell>
          <cell r="D3346" t="str">
            <v>KM</v>
          </cell>
        </row>
        <row r="3347">
          <cell r="A3347">
            <v>7270200040</v>
          </cell>
          <cell r="B3347" t="str">
            <v>NIVEL E CONTRANIVEL GEOM IIN - 10MM/KM</v>
          </cell>
          <cell r="C3347">
            <v>564.32</v>
          </cell>
          <cell r="D3347" t="str">
            <v>KM</v>
          </cell>
        </row>
        <row r="3348">
          <cell r="A3348">
            <v>7270200050</v>
          </cell>
          <cell r="B3348" t="str">
            <v>LEVANT PLANIALT CADAS ATE 1 HEC E FRACAO</v>
          </cell>
          <cell r="C3348">
            <v>1691.53</v>
          </cell>
          <cell r="D3348" t="str">
            <v>UN</v>
          </cell>
        </row>
        <row r="3349">
          <cell r="A3349">
            <v>7270200060</v>
          </cell>
          <cell r="B3349" t="str">
            <v>LEVANT PLANIALT CADASTRAL DE 2 A 10HEC</v>
          </cell>
          <cell r="C3349">
            <v>2669.3</v>
          </cell>
          <cell r="D3349" t="str">
            <v>UN</v>
          </cell>
        </row>
        <row r="3350">
          <cell r="A3350">
            <v>7270200070</v>
          </cell>
          <cell r="B3350" t="str">
            <v>LEVANT PLANIALT CADAS ACIMA DE 10 HEC</v>
          </cell>
          <cell r="C3350">
            <v>25141.7</v>
          </cell>
          <cell r="D3350" t="str">
            <v>KM2</v>
          </cell>
        </row>
        <row r="3351">
          <cell r="A3351">
            <v>7270200080</v>
          </cell>
          <cell r="B3351" t="str">
            <v>LEV PLAN SECOES TRAN BAT NIV TRIGO</v>
          </cell>
          <cell r="C3351">
            <v>1047.25</v>
          </cell>
          <cell r="D3351" t="str">
            <v>KM</v>
          </cell>
        </row>
        <row r="3352">
          <cell r="A3352">
            <v>7270200090</v>
          </cell>
          <cell r="B3352" t="str">
            <v>LEV PLAN SECOES TRAN BAT LOC MAT LB EST</v>
          </cell>
          <cell r="C3352">
            <v>1188.78</v>
          </cell>
          <cell r="D3352" t="str">
            <v>KM</v>
          </cell>
        </row>
        <row r="3353">
          <cell r="A3353">
            <v>7270200100</v>
          </cell>
          <cell r="B3353" t="str">
            <v>LEV PLAN SECOES TRAN BAT NIV TRIG LT BAT</v>
          </cell>
          <cell r="C3353">
            <v>1316.24</v>
          </cell>
          <cell r="D3353" t="str">
            <v>KM</v>
          </cell>
        </row>
        <row r="3354">
          <cell r="A3354">
            <v>7270200110</v>
          </cell>
          <cell r="B3354" t="str">
            <v>LEV SECOES BATIM ECOBAT DUPLA FREQ</v>
          </cell>
          <cell r="C3354">
            <v>2644.41</v>
          </cell>
          <cell r="D3354" t="str">
            <v>DIA</v>
          </cell>
        </row>
        <row r="3355">
          <cell r="A3355">
            <v>7270200120</v>
          </cell>
          <cell r="B3355" t="str">
            <v>ALOC EQUIPE TOPOGRAFICA COM GPS DUP FREQ</v>
          </cell>
          <cell r="C3355">
            <v>1585.31</v>
          </cell>
          <cell r="D3355" t="str">
            <v>DIA</v>
          </cell>
        </row>
        <row r="3356">
          <cell r="A3356">
            <v>7270200130</v>
          </cell>
          <cell r="B3356" t="str">
            <v>ALOC EQUIPE TOPOGRAFICA COM EST TOTAL</v>
          </cell>
          <cell r="C3356">
            <v>1471.41</v>
          </cell>
          <cell r="D3356" t="str">
            <v>DIA</v>
          </cell>
        </row>
        <row r="3357">
          <cell r="A3357">
            <v>7270200140</v>
          </cell>
          <cell r="B3357" t="str">
            <v>ALOC EQUIPE CADASTRO INTERF INCL SUBTER</v>
          </cell>
          <cell r="C3357">
            <v>1573.07</v>
          </cell>
          <cell r="D3357" t="str">
            <v>DIA</v>
          </cell>
        </row>
        <row r="3358">
          <cell r="A3358">
            <v>7270200150</v>
          </cell>
          <cell r="B3358" t="str">
            <v>CADASTRO PV ATE 15 UND</v>
          </cell>
          <cell r="C3358">
            <v>1607.37</v>
          </cell>
          <cell r="D3358" t="str">
            <v>UN</v>
          </cell>
        </row>
        <row r="3359">
          <cell r="A3359">
            <v>7270200160</v>
          </cell>
          <cell r="B3359" t="str">
            <v>CADASTRO PV ACIMA DE 15 UN(POR UN EXCED)</v>
          </cell>
          <cell r="C3359">
            <v>106.69</v>
          </cell>
          <cell r="D3359" t="str">
            <v>UN</v>
          </cell>
        </row>
        <row r="3360">
          <cell r="A3360">
            <v>7270200170</v>
          </cell>
          <cell r="B3360" t="str">
            <v>LOC MAT NIV CONTRANIV FUR SOND ATE 8 UND</v>
          </cell>
          <cell r="C3360">
            <v>1451.31</v>
          </cell>
          <cell r="D3360" t="str">
            <v>UN</v>
          </cell>
        </row>
        <row r="3361">
          <cell r="A3361">
            <v>7270200180</v>
          </cell>
          <cell r="B3361" t="str">
            <v>LOC MAT NIV CONTNIV FUR SOND ACIMA 8 UND</v>
          </cell>
          <cell r="C3361">
            <v>87.07</v>
          </cell>
          <cell r="D3361" t="str">
            <v>UN</v>
          </cell>
        </row>
        <row r="3362">
          <cell r="A3362">
            <v>7270200190</v>
          </cell>
          <cell r="B3362" t="str">
            <v>SERVICOS CARTORARIOS ATE 6 UN</v>
          </cell>
          <cell r="C3362">
            <v>1043.14</v>
          </cell>
          <cell r="D3362" t="str">
            <v>UN</v>
          </cell>
        </row>
        <row r="3363">
          <cell r="A3363">
            <v>7270200200</v>
          </cell>
          <cell r="B3363" t="str">
            <v>SERV CARTORARIOS ACIMA 6UN(POR UN EXCED)</v>
          </cell>
          <cell r="C3363">
            <v>104.31</v>
          </cell>
          <cell r="D3363" t="str">
            <v>UN</v>
          </cell>
        </row>
        <row r="3364">
          <cell r="A3364">
            <v>7270200210</v>
          </cell>
          <cell r="B3364" t="str">
            <v>IMPL MARCO GEODESICO PRECISAO ATE 2 UND</v>
          </cell>
          <cell r="C3364">
            <v>1926.86</v>
          </cell>
          <cell r="D3364" t="str">
            <v>UN</v>
          </cell>
        </row>
        <row r="3365">
          <cell r="A3365">
            <v>7270200220</v>
          </cell>
          <cell r="B3365" t="str">
            <v>IMPL MARCO GEODESIC PRECISAO ACIMA 2 UND</v>
          </cell>
          <cell r="C3365">
            <v>504.85</v>
          </cell>
          <cell r="D3365" t="str">
            <v>UN</v>
          </cell>
        </row>
        <row r="3366">
          <cell r="A3366">
            <v>7270200230</v>
          </cell>
          <cell r="B3366" t="str">
            <v>GEORREFERENCIAMENTO CADASTRO EXISTENT</v>
          </cell>
          <cell r="C3366">
            <v>0.98</v>
          </cell>
          <cell r="D3366" t="str">
            <v>M</v>
          </cell>
        </row>
        <row r="3367">
          <cell r="A3367">
            <v>7270200240</v>
          </cell>
          <cell r="B3367" t="str">
            <v>ABERTURA PICADA FACAO E FOICE</v>
          </cell>
          <cell r="C3367">
            <v>353.61</v>
          </cell>
          <cell r="D3367" t="str">
            <v>KM</v>
          </cell>
        </row>
        <row r="3368">
          <cell r="A3368">
            <v>7270200250</v>
          </cell>
          <cell r="B3368" t="str">
            <v>ABERTUR PICADA FOICE FACAO MACH MOTOSSER</v>
          </cell>
          <cell r="C3368">
            <v>433.3</v>
          </cell>
          <cell r="D3368" t="str">
            <v>KM</v>
          </cell>
        </row>
        <row r="3369">
          <cell r="A3369">
            <v>7270200260</v>
          </cell>
          <cell r="B3369" t="str">
            <v>MOB/DESM EQUIPE TOPOGRAFICA</v>
          </cell>
          <cell r="C3369">
            <v>4.49</v>
          </cell>
          <cell r="D3369" t="str">
            <v>KM</v>
          </cell>
        </row>
        <row r="3370">
          <cell r="A3370">
            <v>7270200270</v>
          </cell>
          <cell r="B3370" t="str">
            <v>ASSESSORIA TECNICA SERVICO AGRIMENSURA</v>
          </cell>
          <cell r="C3370">
            <v>141.03</v>
          </cell>
          <cell r="D3370" t="str">
            <v>HRS</v>
          </cell>
        </row>
        <row r="3371">
          <cell r="A3371">
            <v>7270200280</v>
          </cell>
          <cell r="B3371" t="str">
            <v>EQUIPE TOPOG  ESTACAO TOTAL DIA-OBRA</v>
          </cell>
          <cell r="C3371">
            <v>800.33</v>
          </cell>
          <cell r="D3371" t="str">
            <v>UN</v>
          </cell>
        </row>
        <row r="3372">
          <cell r="A3372">
            <v>7270250010</v>
          </cell>
          <cell r="B3372" t="str">
            <v>EQUIPE TOPOGRAFICA TIPO A-EST TOTAL</v>
          </cell>
          <cell r="C3372">
            <v>35824.64</v>
          </cell>
          <cell r="D3372" t="str">
            <v>MES</v>
          </cell>
        </row>
        <row r="3373">
          <cell r="A3373">
            <v>7270250020</v>
          </cell>
          <cell r="B3373" t="str">
            <v>EQUIPE TOPOGRAFICA TIPO A-1</v>
          </cell>
          <cell r="C3373">
            <v>37884.74</v>
          </cell>
          <cell r="D3373" t="str">
            <v>MES</v>
          </cell>
        </row>
        <row r="3374">
          <cell r="A3374">
            <v>7270250030</v>
          </cell>
          <cell r="B3374" t="str">
            <v>EQUIPE TOPOGRAFICA TIPO B</v>
          </cell>
          <cell r="C3374">
            <v>35732.03</v>
          </cell>
          <cell r="D3374" t="str">
            <v>MES</v>
          </cell>
        </row>
        <row r="3375">
          <cell r="A3375">
            <v>7270250040</v>
          </cell>
          <cell r="B3375" t="str">
            <v>EQUIPE TOPOGRAFICA TIPO C</v>
          </cell>
          <cell r="C3375">
            <v>31224.38</v>
          </cell>
          <cell r="D3375" t="str">
            <v>MES</v>
          </cell>
        </row>
        <row r="3376">
          <cell r="A3376">
            <v>7270250050</v>
          </cell>
          <cell r="B3376" t="str">
            <v>EQUIPE TOPOGRAFICA TIPO D</v>
          </cell>
          <cell r="C3376">
            <v>31224.38</v>
          </cell>
          <cell r="D3376" t="str">
            <v>MES</v>
          </cell>
        </row>
        <row r="3377">
          <cell r="A3377">
            <v>7270250060</v>
          </cell>
          <cell r="B3377" t="str">
            <v>EQUIPE TOPOGRAFICA TIPO E</v>
          </cell>
          <cell r="C3377">
            <v>36516.19</v>
          </cell>
          <cell r="D3377" t="str">
            <v>MES</v>
          </cell>
        </row>
        <row r="3378">
          <cell r="A3378">
            <v>7270250070</v>
          </cell>
          <cell r="B3378" t="str">
            <v>EQUIPE TOPOGRAFICA TIPO F-ECOBATIMETRO</v>
          </cell>
          <cell r="C3378">
            <v>47622.02</v>
          </cell>
          <cell r="D3378" t="str">
            <v>MES</v>
          </cell>
        </row>
        <row r="3379">
          <cell r="A3379">
            <v>7270250080</v>
          </cell>
          <cell r="B3379" t="str">
            <v>EQUIPE TOPOGRAFICA TIPO G</v>
          </cell>
          <cell r="C3379">
            <v>31414.42</v>
          </cell>
          <cell r="D3379" t="str">
            <v>MES</v>
          </cell>
        </row>
        <row r="3380">
          <cell r="A3380">
            <v>7270250090</v>
          </cell>
          <cell r="B3380" t="str">
            <v>EQUIPE TOPOGRAFICA TIPO H</v>
          </cell>
          <cell r="C3380">
            <v>25074.13</v>
          </cell>
          <cell r="D3380" t="str">
            <v>MES</v>
          </cell>
        </row>
        <row r="3381">
          <cell r="A3381">
            <v>7270250100</v>
          </cell>
          <cell r="B3381" t="str">
            <v>EQUIPE TOPOGRAFICA TIPO I</v>
          </cell>
          <cell r="C3381">
            <v>25858.3</v>
          </cell>
          <cell r="D3381" t="str">
            <v>MES</v>
          </cell>
        </row>
        <row r="3382">
          <cell r="A3382">
            <v>7270300010</v>
          </cell>
          <cell r="B3382" t="str">
            <v>SONDAGEM A PERCUSSAO - SPT</v>
          </cell>
          <cell r="C3382">
            <v>149.05</v>
          </cell>
          <cell r="D3382" t="str">
            <v>M</v>
          </cell>
        </row>
        <row r="3383">
          <cell r="A3383">
            <v>7270300020</v>
          </cell>
          <cell r="B3383" t="str">
            <v>SONDAGEM A PERCUSSAO LEITURA DE TORQUE</v>
          </cell>
          <cell r="C3383">
            <v>248.4</v>
          </cell>
          <cell r="D3383" t="str">
            <v>M</v>
          </cell>
        </row>
        <row r="3384">
          <cell r="A3384">
            <v>7270300030</v>
          </cell>
          <cell r="B3384" t="str">
            <v>SONDAGEM ROTATIVA EM ROCHA ALTERADA</v>
          </cell>
          <cell r="C3384">
            <v>358.13</v>
          </cell>
          <cell r="D3384" t="str">
            <v>M</v>
          </cell>
        </row>
        <row r="3385">
          <cell r="A3385">
            <v>7270300040</v>
          </cell>
          <cell r="B3385" t="str">
            <v>SONDAGEM ROTATIVA EM ROCHA SA</v>
          </cell>
          <cell r="C3385">
            <v>613.93</v>
          </cell>
          <cell r="D3385" t="str">
            <v>M</v>
          </cell>
        </row>
        <row r="3386">
          <cell r="A3386">
            <v>7270300050</v>
          </cell>
          <cell r="B3386" t="str">
            <v>SONDAGEM A TRADO</v>
          </cell>
          <cell r="C3386">
            <v>107.72</v>
          </cell>
          <cell r="D3386" t="str">
            <v>M</v>
          </cell>
        </row>
        <row r="3387">
          <cell r="A3387">
            <v>7270300060</v>
          </cell>
          <cell r="B3387" t="str">
            <v>SONDAGEM COM PDM</v>
          </cell>
          <cell r="C3387">
            <v>85.35</v>
          </cell>
          <cell r="D3387" t="str">
            <v>M</v>
          </cell>
        </row>
        <row r="3388">
          <cell r="A3388">
            <v>7270300070</v>
          </cell>
          <cell r="B3388" t="str">
            <v>MOB/DESM SONDAGEM A PERCUSSAO POR FURO</v>
          </cell>
          <cell r="C3388">
            <v>223.25</v>
          </cell>
          <cell r="D3388" t="str">
            <v>UN</v>
          </cell>
        </row>
        <row r="3389">
          <cell r="A3389">
            <v>7270300080</v>
          </cell>
          <cell r="B3389" t="str">
            <v>MOB/DESM SONDAGEM A PERCUSAO&gt;50KM</v>
          </cell>
          <cell r="C3389">
            <v>3.94</v>
          </cell>
          <cell r="D3389" t="str">
            <v>KM</v>
          </cell>
        </row>
        <row r="3390">
          <cell r="A3390">
            <v>7270300090</v>
          </cell>
          <cell r="B3390" t="str">
            <v>MOB/DESM SONDAGEM A PERCUSSAO&lt;=50KM</v>
          </cell>
          <cell r="C3390">
            <v>790.24</v>
          </cell>
          <cell r="D3390" t="str">
            <v>UN</v>
          </cell>
        </row>
        <row r="3391">
          <cell r="A3391">
            <v>7270300100</v>
          </cell>
          <cell r="B3391" t="str">
            <v>MOB/DESM SONDAGEM ROTATIVA POR FURO</v>
          </cell>
          <cell r="C3391">
            <v>289.04</v>
          </cell>
          <cell r="D3391" t="str">
            <v>UN</v>
          </cell>
        </row>
        <row r="3392">
          <cell r="A3392">
            <v>7270300110</v>
          </cell>
          <cell r="B3392" t="str">
            <v>MOB/DESM SONDAGEM ROTATIVA&gt;50KM</v>
          </cell>
          <cell r="C3392">
            <v>5.41</v>
          </cell>
          <cell r="D3392" t="str">
            <v>KM</v>
          </cell>
        </row>
        <row r="3393">
          <cell r="A3393">
            <v>7270300120</v>
          </cell>
          <cell r="B3393" t="str">
            <v>MOB/DESM SONDAGEM ROTATIVA&lt;50KM</v>
          </cell>
          <cell r="C3393">
            <v>1083.6</v>
          </cell>
          <cell r="D3393" t="str">
            <v>UN</v>
          </cell>
        </row>
        <row r="3394">
          <cell r="A3394">
            <v>7270300130</v>
          </cell>
          <cell r="B3394" t="str">
            <v>MOB/DESM SONDAGEM A TRADO&lt;=50KM</v>
          </cell>
          <cell r="C3394">
            <v>724.32</v>
          </cell>
          <cell r="D3394" t="str">
            <v>UN</v>
          </cell>
        </row>
        <row r="3395">
          <cell r="A3395">
            <v>7270300140</v>
          </cell>
          <cell r="B3395" t="str">
            <v>MOB/DESM SONDAGEM A TRADO&gt;50KM</v>
          </cell>
          <cell r="C3395">
            <v>3.61</v>
          </cell>
          <cell r="D3395" t="str">
            <v>KM</v>
          </cell>
        </row>
        <row r="3396">
          <cell r="A3396">
            <v>7270300150</v>
          </cell>
          <cell r="B3396" t="str">
            <v>MOB/DESM ENSAIO CPTU/VANE TEST/SHELBY</v>
          </cell>
          <cell r="C3396">
            <v>11648.31</v>
          </cell>
          <cell r="D3396" t="str">
            <v>UN</v>
          </cell>
        </row>
        <row r="3397">
          <cell r="A3397">
            <v>7270300160</v>
          </cell>
          <cell r="B3397" t="str">
            <v>MOB/DESM SONDAGEM COM PDM&gt;50KM</v>
          </cell>
          <cell r="C3397">
            <v>2.47</v>
          </cell>
          <cell r="D3397" t="str">
            <v>KM</v>
          </cell>
        </row>
        <row r="3398">
          <cell r="A3398">
            <v>7270300170</v>
          </cell>
          <cell r="B3398" t="str">
            <v>MOB/DESM SONDAGEM COM PDM&lt;=50KM</v>
          </cell>
          <cell r="C3398">
            <v>494.85</v>
          </cell>
          <cell r="D3398" t="str">
            <v>UN</v>
          </cell>
        </row>
        <row r="3399">
          <cell r="A3399">
            <v>7270400010</v>
          </cell>
          <cell r="B3399" t="str">
            <v>ENSAIO DE CISALHAMENTO DIRETO: LENTO</v>
          </cell>
          <cell r="C3399">
            <v>1415.27</v>
          </cell>
          <cell r="D3399" t="str">
            <v>UN</v>
          </cell>
        </row>
        <row r="3400">
          <cell r="A3400">
            <v>7270400020</v>
          </cell>
          <cell r="B3400" t="str">
            <v>ENSAIO DE CISALHAMENTO DIRETO: RAPIDO</v>
          </cell>
          <cell r="C3400">
            <v>1150.27</v>
          </cell>
          <cell r="D3400" t="str">
            <v>UN</v>
          </cell>
        </row>
        <row r="3401">
          <cell r="A3401">
            <v>7270400030</v>
          </cell>
          <cell r="B3401" t="str">
            <v>ENSAIO TRIAXIAL CIU LENTO</v>
          </cell>
          <cell r="C3401">
            <v>2589.32</v>
          </cell>
          <cell r="D3401" t="str">
            <v>UN</v>
          </cell>
        </row>
        <row r="3402">
          <cell r="A3402">
            <v>7270400040</v>
          </cell>
          <cell r="B3402" t="str">
            <v>ENSAIO TRIAXIAL ADENSADO</v>
          </cell>
          <cell r="C3402">
            <v>3001.87</v>
          </cell>
          <cell r="D3402" t="str">
            <v>UN</v>
          </cell>
        </row>
        <row r="3403">
          <cell r="A3403">
            <v>7270400050</v>
          </cell>
          <cell r="B3403" t="str">
            <v>ENSAIO DE COMPACTACAO PROCTOR NORMAL</v>
          </cell>
          <cell r="C3403">
            <v>273.25</v>
          </cell>
          <cell r="D3403" t="str">
            <v>UN</v>
          </cell>
        </row>
        <row r="3404">
          <cell r="A3404">
            <v>7270400060</v>
          </cell>
          <cell r="B3404" t="str">
            <v>ENSAIO LIMITE LIQUIDEZ E PLASTICIDADE</v>
          </cell>
          <cell r="C3404">
            <v>150.46</v>
          </cell>
          <cell r="D3404" t="str">
            <v>UN</v>
          </cell>
        </row>
        <row r="3405">
          <cell r="A3405">
            <v>7270400070</v>
          </cell>
          <cell r="B3405" t="str">
            <v>ENSAIO GRANULOMETRIA POR PENEIRAMENTO</v>
          </cell>
          <cell r="C3405">
            <v>192.92</v>
          </cell>
          <cell r="D3405" t="str">
            <v>UN</v>
          </cell>
        </row>
        <row r="3406">
          <cell r="A3406">
            <v>7270400080</v>
          </cell>
          <cell r="B3406" t="str">
            <v>ENSAIO PERMEABILIDADE POR AMOSTRA</v>
          </cell>
          <cell r="C3406">
            <v>371.45</v>
          </cell>
          <cell r="D3406" t="str">
            <v>UN</v>
          </cell>
        </row>
        <row r="3407">
          <cell r="A3407">
            <v>7270400090</v>
          </cell>
          <cell r="B3407" t="str">
            <v>ENSAIO PERMEABILIDADE IN SITU</v>
          </cell>
          <cell r="C3407">
            <v>623.67</v>
          </cell>
          <cell r="D3407" t="str">
            <v>UN</v>
          </cell>
        </row>
        <row r="3408">
          <cell r="A3408">
            <v>7270400100</v>
          </cell>
          <cell r="B3408" t="str">
            <v>ENSAIO CPTU - TAXA INSTALACAO POR FURO</v>
          </cell>
          <cell r="C3408">
            <v>970.69</v>
          </cell>
          <cell r="D3408" t="str">
            <v>UN</v>
          </cell>
        </row>
        <row r="3409">
          <cell r="A3409">
            <v>7270400110</v>
          </cell>
          <cell r="B3409" t="str">
            <v>ENSAIO CPTU - ENSAIO DE PENETRACAO</v>
          </cell>
          <cell r="C3409">
            <v>174.72</v>
          </cell>
          <cell r="D3409" t="str">
            <v>UN</v>
          </cell>
        </row>
        <row r="3410">
          <cell r="A3410">
            <v>7270400120</v>
          </cell>
          <cell r="B3410" t="str">
            <v>ENSAIO CPTU - ENSAIO DISSIP PRESS NEUTRA</v>
          </cell>
          <cell r="C3410">
            <v>970.69</v>
          </cell>
          <cell r="D3410" t="str">
            <v>UN</v>
          </cell>
        </row>
        <row r="3411">
          <cell r="A3411">
            <v>7270400130</v>
          </cell>
          <cell r="B3411" t="str">
            <v>ENSAIO CPTU - ELAB RELATORIO POR PONTO</v>
          </cell>
          <cell r="C3411">
            <v>104.84</v>
          </cell>
          <cell r="D3411" t="str">
            <v>UN</v>
          </cell>
        </row>
        <row r="3412">
          <cell r="A3412">
            <v>7270400140</v>
          </cell>
          <cell r="B3412" t="str">
            <v>ENSAIO VANE TEST - TX INSTALAC POR FURO</v>
          </cell>
          <cell r="C3412">
            <v>970.69</v>
          </cell>
          <cell r="D3412" t="str">
            <v>UN</v>
          </cell>
        </row>
        <row r="3413">
          <cell r="A3413">
            <v>7270400150</v>
          </cell>
          <cell r="B3413" t="str">
            <v>ENSAIO VANE TEST - PERFURACAO</v>
          </cell>
          <cell r="C3413">
            <v>145.6</v>
          </cell>
          <cell r="D3413" t="str">
            <v>UN</v>
          </cell>
        </row>
        <row r="3414">
          <cell r="A3414">
            <v>7270400160</v>
          </cell>
          <cell r="B3414" t="str">
            <v>ENSAIO VANE TEST (ENSAIO DE PALHETA)</v>
          </cell>
          <cell r="C3414">
            <v>436.81</v>
          </cell>
          <cell r="D3414" t="str">
            <v>UN</v>
          </cell>
        </row>
        <row r="3415">
          <cell r="A3415">
            <v>7270400170</v>
          </cell>
          <cell r="B3415" t="str">
            <v>ENSAIO VANE TEST - ELAB RELAT POR ENSAIO</v>
          </cell>
          <cell r="C3415">
            <v>104.84</v>
          </cell>
          <cell r="D3415" t="str">
            <v>UN</v>
          </cell>
        </row>
        <row r="3416">
          <cell r="A3416">
            <v>7270400180</v>
          </cell>
          <cell r="B3416" t="str">
            <v>ENSAIO DETERMINACAO DENSIDADE "IN SITU"</v>
          </cell>
          <cell r="C3416">
            <v>191.71</v>
          </cell>
          <cell r="D3416" t="str">
            <v>UN</v>
          </cell>
        </row>
        <row r="3417">
          <cell r="A3417">
            <v>7270400190</v>
          </cell>
          <cell r="B3417" t="str">
            <v>RETIRADA DE AMOSTRAS INDEFORMADAS</v>
          </cell>
          <cell r="C3417">
            <v>368.87</v>
          </cell>
          <cell r="D3417" t="str">
            <v>UN</v>
          </cell>
        </row>
        <row r="3418">
          <cell r="A3418">
            <v>7270400200</v>
          </cell>
          <cell r="B3418" t="str">
            <v>RETIRADA DE AMOSTRAS DEFORMADAS</v>
          </cell>
          <cell r="C3418">
            <v>304.16</v>
          </cell>
          <cell r="D3418" t="str">
            <v>UN</v>
          </cell>
        </row>
        <row r="3419">
          <cell r="A3419">
            <v>7270400210</v>
          </cell>
          <cell r="B3419" t="str">
            <v>AMOST INDEF SHELBY 4"-TAXA INSTAL FURO</v>
          </cell>
          <cell r="C3419">
            <v>970.69</v>
          </cell>
          <cell r="D3419" t="str">
            <v>UN</v>
          </cell>
        </row>
        <row r="3420">
          <cell r="A3420">
            <v>7270400220</v>
          </cell>
          <cell r="B3420" t="str">
            <v>AMOST INDEF SHELBY 4"- HOLLOW AUGER</v>
          </cell>
          <cell r="C3420">
            <v>291.21</v>
          </cell>
          <cell r="D3420" t="str">
            <v>UN</v>
          </cell>
        </row>
        <row r="3421">
          <cell r="A3421">
            <v>7270400230</v>
          </cell>
          <cell r="B3421" t="str">
            <v>AMOST INDEF SHELBY 4"- COLETA DE AMOSTRA</v>
          </cell>
          <cell r="C3421">
            <v>1456.04</v>
          </cell>
          <cell r="D3421" t="str">
            <v>UN</v>
          </cell>
        </row>
        <row r="3422">
          <cell r="A3422">
            <v>7270400240</v>
          </cell>
          <cell r="B3422" t="str">
            <v>AMOST INDEF SHELBY 4"- AMOSTRADOR PERDID</v>
          </cell>
          <cell r="C3422">
            <v>4853.46</v>
          </cell>
          <cell r="D3422" t="str">
            <v>UN</v>
          </cell>
        </row>
        <row r="3423">
          <cell r="A3423">
            <v>7270400250</v>
          </cell>
          <cell r="B3423" t="str">
            <v>ENSAIO CONSISTENCIA-POR AMOSTRAGEM</v>
          </cell>
          <cell r="C3423">
            <v>189.29</v>
          </cell>
          <cell r="D3423" t="str">
            <v>UN</v>
          </cell>
        </row>
        <row r="3424">
          <cell r="A3424">
            <v>7270500010</v>
          </cell>
          <cell r="B3424" t="str">
            <v>SERV TECN DESTINADOS A PROJ AUTO-CAD</v>
          </cell>
          <cell r="C3424">
            <v>41.49</v>
          </cell>
          <cell r="D3424" t="str">
            <v>HRS</v>
          </cell>
        </row>
        <row r="3425">
          <cell r="A3425">
            <v>7270500020</v>
          </cell>
          <cell r="B3425" t="str">
            <v>DIARIA PARA O INTERIOR DO ESTADO</v>
          </cell>
          <cell r="C3425">
            <v>187.99</v>
          </cell>
          <cell r="D3425" t="str">
            <v>UN</v>
          </cell>
        </row>
        <row r="3426">
          <cell r="A3426">
            <v>7270500060</v>
          </cell>
          <cell r="B3426" t="str">
            <v>DIARIA ECONOMICA INTERIOR DO ESTADO</v>
          </cell>
          <cell r="C3426">
            <v>150.39</v>
          </cell>
          <cell r="D3426" t="str">
            <v>UN</v>
          </cell>
        </row>
        <row r="3427">
          <cell r="A3427">
            <v>7270500070</v>
          </cell>
          <cell r="B3427" t="str">
            <v>DIARIA INTERESTADUAL</v>
          </cell>
          <cell r="C3427">
            <v>397.66</v>
          </cell>
          <cell r="D3427" t="str">
            <v>UN</v>
          </cell>
        </row>
        <row r="3428">
          <cell r="A3428">
            <v>7270500080</v>
          </cell>
          <cell r="B3428" t="str">
            <v>VIAGENS AEREAS (IDA E VOLTA)</v>
          </cell>
          <cell r="C3428">
            <v>1514.28</v>
          </cell>
          <cell r="D3428" t="str">
            <v>UN</v>
          </cell>
        </row>
        <row r="3429">
          <cell r="A3429">
            <v>7279000001</v>
          </cell>
          <cell r="B3429" t="str">
            <v>RELATORIO DE CONTROLE AMBIENTAL - RCA</v>
          </cell>
          <cell r="C3429">
            <v>272152.5</v>
          </cell>
          <cell r="D3429" t="str">
            <v>UN</v>
          </cell>
        </row>
        <row r="3430">
          <cell r="A3430">
            <v>7279000002</v>
          </cell>
          <cell r="B3430" t="str">
            <v>PLANO AMBIENTAL DE CONSERVACAO-PACUERA</v>
          </cell>
          <cell r="C3430">
            <v>183030</v>
          </cell>
          <cell r="D3430" t="str">
            <v>UN</v>
          </cell>
        </row>
        <row r="3431">
          <cell r="A3431">
            <v>7279000003</v>
          </cell>
          <cell r="B3431" t="str">
            <v>PLANO DE RECUPER AREA DEGRADADA - PRAD</v>
          </cell>
          <cell r="C3431">
            <v>71010</v>
          </cell>
          <cell r="D3431" t="str">
            <v>UN</v>
          </cell>
        </row>
        <row r="3432">
          <cell r="A3432">
            <v>7279000004</v>
          </cell>
          <cell r="B3432" t="str">
            <v>ANALISE/ACOMPANHAMENTO ISOLAMENTO SETOR</v>
          </cell>
          <cell r="C3432">
            <v>39247.74</v>
          </cell>
          <cell r="D3432" t="str">
            <v>MES</v>
          </cell>
        </row>
        <row r="3433">
          <cell r="A3433">
            <v>7279000005</v>
          </cell>
          <cell r="B3433" t="str">
            <v>EQUIPE TECNICA PARA ISOLAMENTO DE SETOR</v>
          </cell>
          <cell r="C3433">
            <v>20574.54</v>
          </cell>
          <cell r="D3433" t="str">
            <v>MES</v>
          </cell>
        </row>
        <row r="3434">
          <cell r="A3434">
            <v>7279000006</v>
          </cell>
          <cell r="B3434" t="str">
            <v>ESCAV HIDRAULICA SOBRE PNEUS C/ OPERADO</v>
          </cell>
          <cell r="C3434">
            <v>1136.2</v>
          </cell>
          <cell r="D3434" t="str">
            <v>DIA</v>
          </cell>
        </row>
        <row r="3435">
          <cell r="A3435">
            <v>7279000007</v>
          </cell>
          <cell r="B3435" t="str">
            <v>ESTACAO PITOMETRICA - EP DN 1"</v>
          </cell>
          <cell r="C3435">
            <v>643.84</v>
          </cell>
          <cell r="D3435" t="str">
            <v>UN</v>
          </cell>
        </row>
        <row r="3436">
          <cell r="A3436">
            <v>7279000008</v>
          </cell>
          <cell r="B3436" t="str">
            <v>PESQUISA E DETECCAO DE VAZAM NAO VISIVEL</v>
          </cell>
          <cell r="C3436">
            <v>843.6</v>
          </cell>
          <cell r="D3436" t="str">
            <v>KM</v>
          </cell>
        </row>
        <row r="3437">
          <cell r="A3437">
            <v>7279000009</v>
          </cell>
          <cell r="B3437" t="str">
            <v>MEDICAO PRESSAO PERIODO CONTINUO 7 DIAS</v>
          </cell>
          <cell r="C3437">
            <v>569.96</v>
          </cell>
          <cell r="D3437" t="str">
            <v>UN</v>
          </cell>
        </row>
        <row r="3438">
          <cell r="A3438">
            <v>7279000010</v>
          </cell>
          <cell r="B3438" t="str">
            <v>MEDICAO VAZAO PERIODO CONTINUO 7 DIAS</v>
          </cell>
          <cell r="C3438">
            <v>734.46</v>
          </cell>
          <cell r="D3438" t="str">
            <v>UN</v>
          </cell>
        </row>
        <row r="3439">
          <cell r="A3439">
            <v>7279000011</v>
          </cell>
          <cell r="B3439" t="str">
            <v>ATUAL. DE CADAS UNID SIST AGUA EXC 15KM</v>
          </cell>
          <cell r="C3439">
            <v>225.07</v>
          </cell>
          <cell r="D3439" t="str">
            <v>KM</v>
          </cell>
        </row>
        <row r="3440">
          <cell r="A3440">
            <v>7279000012</v>
          </cell>
          <cell r="B3440" t="str">
            <v>CALIBR UNID DE S.A.A CADASTR EXCED 15KM</v>
          </cell>
          <cell r="C3440">
            <v>403.85</v>
          </cell>
          <cell r="D3440" t="str">
            <v>KM</v>
          </cell>
        </row>
        <row r="3441">
          <cell r="A3441">
            <v>7279000013</v>
          </cell>
          <cell r="B3441" t="str">
            <v>ANALISE OPER  SETOR S.A.A. EXCED A 15KM</v>
          </cell>
          <cell r="C3441">
            <v>925.69</v>
          </cell>
          <cell r="D3441" t="str">
            <v>KM</v>
          </cell>
        </row>
        <row r="3442">
          <cell r="A3442">
            <v>7279000014</v>
          </cell>
          <cell r="B3442" t="str">
            <v>READEQ. ANALISE OPER. EXIST. EM SOFTWARE</v>
          </cell>
          <cell r="C3442">
            <v>462.84</v>
          </cell>
          <cell r="D3442" t="str">
            <v>KM</v>
          </cell>
        </row>
        <row r="3443">
          <cell r="A3443">
            <v>7279000015</v>
          </cell>
          <cell r="B3443" t="str">
            <v>RELATORIO DIARIO DE SERVICOS</v>
          </cell>
          <cell r="C3443">
            <v>13.83</v>
          </cell>
          <cell r="D3443" t="str">
            <v>UN</v>
          </cell>
        </row>
        <row r="3444">
          <cell r="A3444">
            <v>7279000016</v>
          </cell>
          <cell r="B3444" t="str">
            <v>RELATORIO AVALIACAO DAS ACOES DE PERDA</v>
          </cell>
          <cell r="C3444">
            <v>9825.32</v>
          </cell>
          <cell r="D3444" t="str">
            <v>UN</v>
          </cell>
        </row>
        <row r="3445">
          <cell r="A3445">
            <v>7279000017</v>
          </cell>
          <cell r="B3445" t="str">
            <v>RELAT. AVALIAÇÃO INICIAL E FINAL POR DMC</v>
          </cell>
          <cell r="C3445">
            <v>2249.52</v>
          </cell>
          <cell r="D3445" t="str">
            <v>UN</v>
          </cell>
        </row>
        <row r="3446">
          <cell r="A3446">
            <v>7279000018</v>
          </cell>
          <cell r="B3446" t="str">
            <v>MEDICAO DE PRESSAO INSTANTANEA</v>
          </cell>
          <cell r="C3446">
            <v>123.59</v>
          </cell>
          <cell r="D3446" t="str">
            <v>UN</v>
          </cell>
        </row>
        <row r="3447">
          <cell r="A3447">
            <v>7279000019</v>
          </cell>
          <cell r="B3447" t="str">
            <v>LEVANT DA CURVA DE VELOC PONTO MEDICAO</v>
          </cell>
          <cell r="C3447">
            <v>367.31</v>
          </cell>
          <cell r="D3447" t="str">
            <v>UN</v>
          </cell>
        </row>
        <row r="3448">
          <cell r="A3448">
            <v>7279000020</v>
          </cell>
          <cell r="B3448" t="str">
            <v>MED VAZAO REGIS C/MED PITOT DE 48 A 72 H</v>
          </cell>
          <cell r="C3448">
            <v>1042.98</v>
          </cell>
          <cell r="D3448" t="str">
            <v>UN</v>
          </cell>
        </row>
        <row r="3449">
          <cell r="A3449">
            <v>7279000021</v>
          </cell>
          <cell r="B3449" t="str">
            <v>FORN INSTAL UTR PONTO MEDICAO/GSM-GPRS</v>
          </cell>
          <cell r="C3449">
            <v>21129.1</v>
          </cell>
          <cell r="D3449" t="str">
            <v>UN</v>
          </cell>
        </row>
        <row r="3450">
          <cell r="A3450">
            <v>7279000022</v>
          </cell>
          <cell r="B3450" t="str">
            <v>SERV ENG, ESTUDO E PRE-OPERACAO DE VRP</v>
          </cell>
          <cell r="C3450">
            <v>2072.76</v>
          </cell>
          <cell r="D3450" t="str">
            <v>UN</v>
          </cell>
        </row>
        <row r="3451">
          <cell r="A3451">
            <v>7279000023</v>
          </cell>
          <cell r="B3451" t="str">
            <v>CONFIGURACAO, START-UP E COMISSIONAMENTO</v>
          </cell>
          <cell r="C3451">
            <v>2383.59</v>
          </cell>
          <cell r="D3451" t="str">
            <v>UN</v>
          </cell>
        </row>
        <row r="3452">
          <cell r="A3452">
            <v>7279800010</v>
          </cell>
          <cell r="B3452" t="str">
            <v>PROJETOS EXECUTIVOS E AMBIENTAIS</v>
          </cell>
          <cell r="C3452">
            <v>1786900.35</v>
          </cell>
          <cell r="D3452" t="str">
            <v>UN</v>
          </cell>
        </row>
        <row r="3453">
          <cell r="A3453">
            <v>7399000007</v>
          </cell>
          <cell r="B3453" t="str">
            <v>SUP SOFT: VMWARE VCENTER SERVER STD</v>
          </cell>
          <cell r="C3453">
            <v>39.22</v>
          </cell>
          <cell r="D3453" t="str">
            <v>UN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AVESSIA"/>
      <sheetName val="MEMORIAL"/>
      <sheetName val="LISTA HIDRAULICO"/>
      <sheetName val="INSTALAÇÕES HIDRÁULICAS"/>
      <sheetName val="ABRAÇADEIRA"/>
      <sheetName val="ABRAÇADEIRA 500"/>
      <sheetName val="BARRACÃO"/>
      <sheetName val="FURO EM CONCRETO"/>
      <sheetName val="Plan1"/>
    </sheetNames>
    <sheetDataSet>
      <sheetData sheetId="1">
        <row r="63">
          <cell r="C63">
            <v>108.1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DE"/>
      <sheetName val="MEMORIAL"/>
      <sheetName val="INSTALAÇÕES HIDR REC"/>
      <sheetName val="POÇO VISITA"/>
      <sheetName val="ESPELHO GERAL"/>
      <sheetName val="ETE"/>
      <sheetName val="MEMORIA"/>
      <sheetName val="LISTA HIDRAULICO (2)"/>
      <sheetName val="INSTALAÇÕES HIDR EEEB EXIST"/>
      <sheetName val="BOMBA EEEB EXIST"/>
      <sheetName val="INSTALAÇÕES HIDR TRAT PREL"/>
      <sheetName val="CALHA PARSHAL"/>
      <sheetName val="INSTALAÇÕES HIDR EEEB NOVA"/>
      <sheetName val="BOMBA EEEB NOVA"/>
      <sheetName val="UASB"/>
      <sheetName val="INSTALAÇÕES HIDR LEITO"/>
      <sheetName val="TELHA"/>
      <sheetName val="BANCADA"/>
      <sheetName val="HIDROSSANITARIO"/>
      <sheetName val="CX BOCA DE LOBO"/>
      <sheetName val="CX INSPEÇÃO"/>
      <sheetName val="DRENAGEM"/>
      <sheetName val="ALIMENTAÇÃO"/>
      <sheetName val="EMISSARIO"/>
      <sheetName val="TUB EXT"/>
      <sheetName val="DADOS CONSTRUTIVOS"/>
      <sheetName val="SERVIÇOS CESAN"/>
      <sheetName val="LISTA HIDRÁULICO"/>
      <sheetName val="LISTA ELÉTRICO"/>
      <sheetName val="INSTALAÇÕES HIDRÁULICAS"/>
      <sheetName val="INST. ELETRICA"/>
      <sheetName val="BOMBA"/>
      <sheetName val="BRAÇO GIRATÓRIO"/>
      <sheetName val="PONTO AGUA"/>
      <sheetName val="INST. QUADRO"/>
      <sheetName val="ALIMENTAÇÃO (2)"/>
      <sheetName val="DADOS CONSTRUTIVOS (2)"/>
      <sheetName val="SERVIÇOS CESAN (2)"/>
      <sheetName val="LISTA HIDRÁULICO (2)"/>
      <sheetName val="LISTA ELÉTRICO (2)"/>
      <sheetName val="INSTALAÇÕES HIDRÁULICAS (2)"/>
      <sheetName val="INST. ELETRICA (2)"/>
      <sheetName val="BOMBA (2)"/>
      <sheetName val="BRAÇO GIRATÓRIO (2)"/>
      <sheetName val="PONTO AGUA (2)"/>
      <sheetName val="INST. QUADRO (2)"/>
      <sheetName val="ALIMENTAÇÃO 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AVESSIA"/>
      <sheetName val="MEMORIAL"/>
      <sheetName val="LISTA HIDRAULICO"/>
      <sheetName val="INSTALAÇÕES HIDRÁULICAS"/>
      <sheetName val="ABRAÇADEIRA"/>
      <sheetName val="ABRAÇADEIRA 500"/>
      <sheetName val="BARRACÃO"/>
      <sheetName val="FURO EM CONCRETO"/>
      <sheetName val="Plan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DE"/>
      <sheetName val="MEMORIAL"/>
      <sheetName val="INSTALAÇÕES HIDR REC"/>
      <sheetName val="POÇO VISITA"/>
      <sheetName val="ESPELHO GERAL"/>
      <sheetName val="ETE"/>
      <sheetName val="MEMORIA"/>
      <sheetName val="LISTA HIDRAULICO (2)"/>
      <sheetName val="INSTALAÇÕES HIDR EEEB EXIST"/>
      <sheetName val="BOMBA EEEB EXIST"/>
      <sheetName val="INSTALAÇÕES HIDR TRAT PREL"/>
      <sheetName val="CALHA PARSHAL"/>
      <sheetName val="INSTALAÇÕES HIDR EEEB NOVA"/>
      <sheetName val="BOMBA EEEB NOVA"/>
      <sheetName val="UASB"/>
      <sheetName val="INSTALAÇÕES HIDR LEITO"/>
      <sheetName val="TELHA"/>
      <sheetName val="BANCADA"/>
      <sheetName val="HIDROSSANITARIO"/>
      <sheetName val="CX BOCA DE LOBO"/>
      <sheetName val="CX INSPEÇÃO"/>
      <sheetName val="DRENAGEM"/>
      <sheetName val="ALIMENTAÇÃO"/>
      <sheetName val="EMISSARIO"/>
      <sheetName val="TUB EXT"/>
      <sheetName val="DADOS CONSTRUTIVOS"/>
      <sheetName val="SERVIÇOS CESAN"/>
      <sheetName val="LISTA HIDRÁULICO"/>
      <sheetName val="LISTA ELÉTRICO"/>
      <sheetName val="INSTALAÇÕES HIDRÁULICAS"/>
      <sheetName val="INST. ELETRICA"/>
      <sheetName val="BOMBA"/>
      <sheetName val="BRAÇO GIRATÓRIO"/>
      <sheetName val="PONTO AGUA"/>
      <sheetName val="INST. QUADRO"/>
      <sheetName val="ALIMENTAÇÃO (2)"/>
      <sheetName val="DADOS CONSTRUTIVOS (2)"/>
      <sheetName val="SERVIÇOS CESAN (2)"/>
      <sheetName val="LISTA HIDRÁULICO (2)"/>
      <sheetName val="LISTA ELÉTRICO (2)"/>
      <sheetName val="INSTALAÇÕES HIDRÁULICAS (2)"/>
      <sheetName val="INST. ELETRICA (2)"/>
      <sheetName val="BOMBA (2)"/>
      <sheetName val="BRAÇO GIRATÓRIO (2)"/>
      <sheetName val="PONTO AGUA (2)"/>
      <sheetName val="INST. QUADRO (2)"/>
      <sheetName val="ALIMENTAÇÃO (3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  <sheetName val="SERVIÇO"/>
      <sheetName val="ESPELHO 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SPELHO"/>
      <sheetName val="SERVIÇOS"/>
      <sheetName val="MEMORIAL "/>
      <sheetName val="QUANT."/>
      <sheetName val="DATA BASE"/>
      <sheetName val="COMPARATIVO CESAN X SINAPI"/>
      <sheetName val="TABELA PREÇOS CESAN"/>
      <sheetName val="ATUALIZAÇÃO SINAP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zoomScale="90" zoomScaleNormal="90" zoomScaleSheetLayoutView="90" workbookViewId="0" topLeftCell="A1">
      <selection activeCell="C22" sqref="C22"/>
    </sheetView>
  </sheetViews>
  <sheetFormatPr defaultColWidth="9.00390625" defaultRowHeight="12.75"/>
  <cols>
    <col min="1" max="1" width="12.875" style="1" customWidth="1"/>
    <col min="2" max="2" width="43.125" style="1" customWidth="1"/>
    <col min="3" max="3" width="14.625" style="7" customWidth="1"/>
    <col min="4" max="4" width="14.625" style="8" customWidth="1"/>
    <col min="5" max="5" width="17.875" style="1" bestFit="1" customWidth="1"/>
    <col min="6" max="6" width="12.75390625" style="1" bestFit="1" customWidth="1"/>
    <col min="7" max="7" width="28.00390625" style="1" bestFit="1" customWidth="1"/>
    <col min="8" max="16384" width="9.00390625" style="1" customWidth="1"/>
  </cols>
  <sheetData>
    <row r="1" spans="1:6" ht="42.75" customHeight="1">
      <c r="A1" s="208" t="str">
        <f>PLANILHA!A1</f>
        <v>
IMPLANTAÇÃO DO SISTEMA DE ESGOTAMENTO SANITÁRIO 
DE SÃO ROQUE DO CANAÃ - ES  
DATA BASE: ABRIL DE 2021
BDI DE SERVIÇOS: 23,77 %
BDI DE FORNECIMENTO DE MATERIAL: 15,57 %
LEIS SOCIAIS 157,27%                                                                                                                                                                                                                                                      </v>
      </c>
      <c r="B1" s="208"/>
      <c r="C1" s="208"/>
      <c r="D1" s="208"/>
      <c r="E1" s="208"/>
      <c r="F1" s="24"/>
    </row>
    <row r="2" spans="1:5" ht="38.25" customHeight="1">
      <c r="A2" s="208"/>
      <c r="B2" s="208"/>
      <c r="C2" s="208"/>
      <c r="D2" s="208"/>
      <c r="E2" s="208"/>
    </row>
    <row r="3" spans="1:5" ht="33.75" customHeight="1">
      <c r="A3" s="208"/>
      <c r="B3" s="208"/>
      <c r="C3" s="208"/>
      <c r="D3" s="208"/>
      <c r="E3" s="208"/>
    </row>
    <row r="4" spans="1:5" ht="24.75" customHeight="1">
      <c r="A4" s="208"/>
      <c r="B4" s="208"/>
      <c r="C4" s="208"/>
      <c r="D4" s="208"/>
      <c r="E4" s="208"/>
    </row>
    <row r="5" spans="1:6" s="2" customFormat="1" ht="24.75" customHeight="1">
      <c r="A5" s="208"/>
      <c r="B5" s="208"/>
      <c r="C5" s="208"/>
      <c r="D5" s="208"/>
      <c r="E5" s="208"/>
      <c r="F5" s="1"/>
    </row>
    <row r="6" spans="1:5" s="2" customFormat="1" ht="30" customHeight="1">
      <c r="A6" s="209" t="s">
        <v>6</v>
      </c>
      <c r="B6" s="209"/>
      <c r="C6" s="209"/>
      <c r="D6" s="3"/>
      <c r="E6" s="4" t="s">
        <v>7</v>
      </c>
    </row>
    <row r="7" spans="1:5" s="2" customFormat="1" ht="30" customHeight="1">
      <c r="A7" s="18"/>
      <c r="B7" s="18"/>
      <c r="C7" s="17" t="s">
        <v>8</v>
      </c>
      <c r="D7" s="17" t="s">
        <v>31</v>
      </c>
      <c r="E7" s="5"/>
    </row>
    <row r="8" spans="1:8" s="6" customFormat="1" ht="24.75" customHeight="1">
      <c r="A8" s="208" t="str">
        <f>PLANILHA!A26</f>
        <v>ADMINISTRAÇÃO LOCAL </v>
      </c>
      <c r="B8" s="208"/>
      <c r="C8" s="5">
        <f>PLANILHA!F26</f>
        <v>55191</v>
      </c>
      <c r="D8" s="5">
        <v>0</v>
      </c>
      <c r="E8" s="11">
        <f>C8+D8</f>
        <v>55191</v>
      </c>
      <c r="F8" s="1"/>
      <c r="G8" s="10"/>
      <c r="H8" s="10"/>
    </row>
    <row r="9" spans="1:8" s="6" customFormat="1" ht="24.75" customHeight="1">
      <c r="A9" s="208" t="str">
        <f>PLANILHA!A6</f>
        <v>CANTEIRO DE OBRAS</v>
      </c>
      <c r="B9" s="208"/>
      <c r="C9" s="5">
        <f>PLANILHA!F6</f>
        <v>79052.83</v>
      </c>
      <c r="D9" s="5">
        <v>0</v>
      </c>
      <c r="E9" s="11">
        <f>C9+D9</f>
        <v>79052.83</v>
      </c>
      <c r="F9" s="1"/>
      <c r="G9" s="10"/>
      <c r="H9" s="10"/>
    </row>
    <row r="10" spans="1:8" s="6" customFormat="1" ht="24.75" customHeight="1">
      <c r="A10" s="6" t="str">
        <f>PLANILHA!A29</f>
        <v>REDE COLETOR BEIRA RIO</v>
      </c>
      <c r="C10" s="5">
        <f>PLANILHA!F29</f>
        <v>483174.77999999997</v>
      </c>
      <c r="D10" s="5">
        <v>0</v>
      </c>
      <c r="E10" s="11">
        <f>C10+D10</f>
        <v>483174.77999999997</v>
      </c>
      <c r="F10" s="8"/>
      <c r="G10" s="10"/>
      <c r="H10" s="10"/>
    </row>
    <row r="11" spans="1:8" s="6" customFormat="1" ht="24.75" customHeight="1">
      <c r="A11" s="6" t="str">
        <f>PLANILHA!A55</f>
        <v>REDE COLETORA BACIA C2</v>
      </c>
      <c r="C11" s="5">
        <f>PLANILHA!F55</f>
        <v>300297.02</v>
      </c>
      <c r="D11" s="5">
        <v>0</v>
      </c>
      <c r="E11" s="11">
        <f>C11+D11</f>
        <v>300297.02</v>
      </c>
      <c r="F11" s="8"/>
      <c r="G11" s="10"/>
      <c r="H11" s="10"/>
    </row>
    <row r="12" spans="1:9" s="6" customFormat="1" ht="24.75" customHeight="1">
      <c r="A12" s="208"/>
      <c r="B12" s="208"/>
      <c r="C12" s="5"/>
      <c r="D12" s="5"/>
      <c r="E12" s="11"/>
      <c r="F12" s="1"/>
      <c r="G12" s="10"/>
      <c r="H12" s="10"/>
      <c r="I12" s="1"/>
    </row>
    <row r="13" spans="1:6" s="2" customFormat="1" ht="30" customHeight="1">
      <c r="A13" s="29" t="s">
        <v>47</v>
      </c>
      <c r="B13" s="29"/>
      <c r="C13" s="12">
        <f>SUM(C9:C12)</f>
        <v>862524.63</v>
      </c>
      <c r="D13" s="12">
        <f>SUM(D9:D12)</f>
        <v>0</v>
      </c>
      <c r="E13" s="12">
        <f>SUM(E8:E12)</f>
        <v>917715.63</v>
      </c>
      <c r="F13" s="9"/>
    </row>
    <row r="15" spans="2:5" ht="18.75">
      <c r="B15" s="23"/>
      <c r="E15" s="8"/>
    </row>
    <row r="16" ht="15.75">
      <c r="E16" s="11"/>
    </row>
  </sheetData>
  <sheetProtection/>
  <mergeCells count="5">
    <mergeCell ref="A1:E5"/>
    <mergeCell ref="A6:C6"/>
    <mergeCell ref="A9:B9"/>
    <mergeCell ref="A12:B12"/>
    <mergeCell ref="A8:B8"/>
  </mergeCells>
  <printOptions horizontalCentered="1"/>
  <pageMargins left="0.7" right="0.7" top="0.75" bottom="0.75" header="0.3" footer="0.3"/>
  <pageSetup fitToHeight="0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showGridLines="0" view="pageBreakPreview" zoomScale="90" zoomScaleNormal="90" zoomScaleSheetLayoutView="90" workbookViewId="0" topLeftCell="A7">
      <selection activeCell="G18" sqref="G18"/>
    </sheetView>
  </sheetViews>
  <sheetFormatPr defaultColWidth="9.00390625" defaultRowHeight="12.75"/>
  <cols>
    <col min="1" max="1" width="14.25390625" style="50" customWidth="1"/>
    <col min="2" max="2" width="40.125" style="51" customWidth="1"/>
    <col min="3" max="3" width="8.625" style="88" customWidth="1"/>
    <col min="4" max="4" width="7.375" style="57" bestFit="1" customWidth="1"/>
    <col min="5" max="5" width="13.75390625" style="89" bestFit="1" customWidth="1"/>
    <col min="6" max="6" width="11.50390625" style="50" bestFit="1" customWidth="1"/>
    <col min="7" max="7" width="13.625" style="69" customWidth="1"/>
    <col min="8" max="8" width="12.75390625" style="48" customWidth="1"/>
    <col min="9" max="9" width="11.75390625" style="48" customWidth="1"/>
    <col min="10" max="10" width="9.00390625" style="49" customWidth="1"/>
    <col min="11" max="12" width="11.00390625" style="50" bestFit="1" customWidth="1"/>
    <col min="13" max="16384" width="9.00390625" style="51" customWidth="1"/>
  </cols>
  <sheetData>
    <row r="1" spans="1:8" ht="34.5" customHeight="1">
      <c r="A1" s="212" t="s">
        <v>221</v>
      </c>
      <c r="B1" s="212"/>
      <c r="C1" s="212"/>
      <c r="D1" s="212"/>
      <c r="E1" s="212"/>
      <c r="F1" s="212"/>
      <c r="G1" s="46"/>
      <c r="H1" s="47"/>
    </row>
    <row r="2" spans="1:8" ht="34.5" customHeight="1">
      <c r="A2" s="212"/>
      <c r="B2" s="212"/>
      <c r="C2" s="212"/>
      <c r="D2" s="212"/>
      <c r="E2" s="212"/>
      <c r="F2" s="212"/>
      <c r="G2" s="46"/>
      <c r="H2" s="47"/>
    </row>
    <row r="3" spans="1:8" ht="34.5" customHeight="1">
      <c r="A3" s="212"/>
      <c r="B3" s="212"/>
      <c r="C3" s="212"/>
      <c r="D3" s="212"/>
      <c r="E3" s="212"/>
      <c r="F3" s="212"/>
      <c r="G3" s="46"/>
      <c r="H3" s="47"/>
    </row>
    <row r="4" spans="1:8" ht="48.75" customHeight="1">
      <c r="A4" s="212"/>
      <c r="B4" s="212"/>
      <c r="C4" s="212"/>
      <c r="D4" s="212"/>
      <c r="E4" s="212"/>
      <c r="F4" s="212"/>
      <c r="G4" s="46"/>
      <c r="H4" s="47"/>
    </row>
    <row r="5" spans="1:12" s="59" customFormat="1" ht="24.75" customHeight="1">
      <c r="A5" s="52" t="s">
        <v>8</v>
      </c>
      <c r="B5" s="53" t="s">
        <v>9</v>
      </c>
      <c r="C5" s="54" t="s">
        <v>10</v>
      </c>
      <c r="D5" s="53" t="s">
        <v>11</v>
      </c>
      <c r="E5" s="55" t="s">
        <v>12</v>
      </c>
      <c r="F5" s="52" t="s">
        <v>7</v>
      </c>
      <c r="G5" s="56"/>
      <c r="H5" s="47"/>
      <c r="I5" s="48"/>
      <c r="J5" s="57"/>
      <c r="K5" s="58"/>
      <c r="L5" s="58"/>
    </row>
    <row r="6" spans="1:12" s="64" customFormat="1" ht="24.75" customHeight="1">
      <c r="A6" s="211" t="s">
        <v>4</v>
      </c>
      <c r="B6" s="211"/>
      <c r="C6" s="211"/>
      <c r="D6" s="211"/>
      <c r="E6" s="211"/>
      <c r="F6" s="60">
        <f>SUBTOTAL(9,F7:F24)</f>
        <v>79052.83</v>
      </c>
      <c r="G6" s="46"/>
      <c r="H6" s="47"/>
      <c r="I6" s="61"/>
      <c r="J6" s="62"/>
      <c r="K6" s="63"/>
      <c r="L6" s="63"/>
    </row>
    <row r="7" spans="1:12" s="69" customFormat="1" ht="12.75">
      <c r="A7" s="65"/>
      <c r="B7" s="66"/>
      <c r="C7" s="67"/>
      <c r="D7" s="65"/>
      <c r="E7" s="68"/>
      <c r="F7" s="67"/>
      <c r="I7" s="47"/>
      <c r="J7" s="70"/>
      <c r="K7" s="71"/>
      <c r="L7" s="71"/>
    </row>
    <row r="8" spans="1:12" s="61" customFormat="1" ht="12.75" customHeight="1">
      <c r="A8" s="213" t="s">
        <v>4</v>
      </c>
      <c r="B8" s="213"/>
      <c r="C8" s="213"/>
      <c r="D8" s="213"/>
      <c r="E8" s="213"/>
      <c r="F8" s="72">
        <f>SUBTOTAL(9,F9:F24)</f>
        <v>79052.83</v>
      </c>
      <c r="K8" s="73"/>
      <c r="L8" s="73"/>
    </row>
    <row r="9" spans="1:12" s="61" customFormat="1" ht="12.75" customHeight="1">
      <c r="A9" s="71">
        <v>7010100010</v>
      </c>
      <c r="B9" s="47" t="str">
        <f>VLOOKUP(A9,'DATA BASE ABRIL 21'!A:E,2,FALSE)</f>
        <v>BARRACAO PARA ESCRITORIO/FISCALIZACAO</v>
      </c>
      <c r="C9" s="74">
        <v>19</v>
      </c>
      <c r="D9" s="70" t="str">
        <f>VLOOKUP(A9,'DATA BASE ABRIL 21'!A:E,3,FALSE)</f>
        <v>M2</v>
      </c>
      <c r="E9" s="169">
        <f>TRUNC(VLOOKUP(A9,'DATA BASE ABRIL 21'!A:E,5,FALSE),2)</f>
        <v>588.37</v>
      </c>
      <c r="F9" s="67">
        <f aca="true" t="shared" si="0" ref="F9:F24">E9*C9</f>
        <v>11179.03</v>
      </c>
      <c r="K9" s="73"/>
      <c r="L9" s="73"/>
    </row>
    <row r="10" spans="1:12" s="69" customFormat="1" ht="12.75">
      <c r="A10" s="71">
        <v>7010100020</v>
      </c>
      <c r="B10" s="47" t="str">
        <f>VLOOKUP(A10,'DATA BASE ABRIL 21'!A:E,2,FALSE)</f>
        <v>BARRACAO ABERTO PARA GUARDA DE TUBOS</v>
      </c>
      <c r="C10" s="74">
        <v>18</v>
      </c>
      <c r="D10" s="70" t="str">
        <f>VLOOKUP(A10,'DATA BASE ABRIL 21'!A:E,3,FALSE)</f>
        <v>M2</v>
      </c>
      <c r="E10" s="169">
        <f>TRUNC(VLOOKUP(A10,'DATA BASE ABRIL 21'!A:E,5,FALSE),2)</f>
        <v>179.51</v>
      </c>
      <c r="F10" s="67">
        <f t="shared" si="0"/>
        <v>3231.18</v>
      </c>
      <c r="I10" s="47"/>
      <c r="J10" s="75"/>
      <c r="K10" s="71"/>
      <c r="L10" s="71"/>
    </row>
    <row r="11" spans="1:12" s="69" customFormat="1" ht="12.75">
      <c r="A11" s="71">
        <v>7010100030</v>
      </c>
      <c r="B11" s="47" t="str">
        <f>VLOOKUP(A11,'DATA BASE ABRIL 21'!A:E,2,FALSE)</f>
        <v>BARRACAO ABERTO PARA SERVICOS GERAIS</v>
      </c>
      <c r="C11" s="74">
        <v>12</v>
      </c>
      <c r="D11" s="70" t="str">
        <f>VLOOKUP(A11,'DATA BASE ABRIL 21'!A:E,3,FALSE)</f>
        <v>M2</v>
      </c>
      <c r="E11" s="169">
        <f>TRUNC(VLOOKUP(A11,'DATA BASE ABRIL 21'!A:E,5,FALSE),2)</f>
        <v>142.6</v>
      </c>
      <c r="F11" s="67">
        <f t="shared" si="0"/>
        <v>1711.1999999999998</v>
      </c>
      <c r="I11" s="47"/>
      <c r="J11" s="75"/>
      <c r="K11" s="71"/>
      <c r="L11" s="71"/>
    </row>
    <row r="12" spans="1:12" s="69" customFormat="1" ht="12.75">
      <c r="A12" s="71">
        <v>7010100050</v>
      </c>
      <c r="B12" s="47" t="str">
        <f>VLOOKUP(A12,'DATA BASE ABRIL 21'!A:E,2,FALSE)</f>
        <v>BARRACAO PARA REFEITORIO</v>
      </c>
      <c r="C12" s="74">
        <v>18</v>
      </c>
      <c r="D12" s="70" t="str">
        <f>VLOOKUP(A12,'DATA BASE ABRIL 21'!A:E,3,FALSE)</f>
        <v>M2</v>
      </c>
      <c r="E12" s="169">
        <f>TRUNC(VLOOKUP(A12,'DATA BASE ABRIL 21'!A:E,5,FALSE),2)</f>
        <v>474.85</v>
      </c>
      <c r="F12" s="67">
        <f>E12*C12</f>
        <v>8547.300000000001</v>
      </c>
      <c r="I12" s="47"/>
      <c r="J12" s="75"/>
      <c r="K12" s="71"/>
      <c r="L12" s="71"/>
    </row>
    <row r="13" spans="1:12" s="69" customFormat="1" ht="12.75">
      <c r="A13" s="71">
        <v>7010100070</v>
      </c>
      <c r="B13" s="47" t="str">
        <f>VLOOKUP(A13,'DATA BASE ABRIL 21'!A:E,2,FALSE)</f>
        <v>PADRAO DE ENTRADA PROVISORIO DE ENERGIA</v>
      </c>
      <c r="C13" s="74">
        <v>1</v>
      </c>
      <c r="D13" s="70" t="str">
        <f>VLOOKUP(A13,'DATA BASE ABRIL 21'!A:E,3,FALSE)</f>
        <v>UN</v>
      </c>
      <c r="E13" s="169">
        <f>TRUNC(VLOOKUP(A13,'DATA BASE ABRIL 21'!A:E,5,FALSE),2)</f>
        <v>2608.76</v>
      </c>
      <c r="F13" s="67">
        <f t="shared" si="0"/>
        <v>2608.76</v>
      </c>
      <c r="I13" s="76"/>
      <c r="J13" s="75"/>
      <c r="K13" s="77"/>
      <c r="L13" s="71"/>
    </row>
    <row r="14" spans="1:12" s="69" customFormat="1" ht="12.75">
      <c r="A14" s="71">
        <v>7010100080</v>
      </c>
      <c r="B14" s="47" t="str">
        <f>VLOOKUP(A14,'DATA BASE ABRIL 21'!A:E,2,FALSE)</f>
        <v>PADRAO DE ENTRADA PROVISORIO DE AGUA</v>
      </c>
      <c r="C14" s="74">
        <v>1</v>
      </c>
      <c r="D14" s="70" t="str">
        <f>VLOOKUP(A14,'DATA BASE ABRIL 21'!A:E,3,FALSE)</f>
        <v>UN</v>
      </c>
      <c r="E14" s="169">
        <f>TRUNC(VLOOKUP(A14,'DATA BASE ABRIL 21'!A:E,5,FALSE),2)</f>
        <v>251.04</v>
      </c>
      <c r="F14" s="67">
        <f t="shared" si="0"/>
        <v>251.04</v>
      </c>
      <c r="I14" s="76"/>
      <c r="J14" s="75"/>
      <c r="K14" s="77"/>
      <c r="L14" s="71"/>
    </row>
    <row r="15" spans="1:12" s="69" customFormat="1" ht="12.75">
      <c r="A15" s="71">
        <v>7010100100</v>
      </c>
      <c r="B15" s="47" t="str">
        <f>VLOOKUP(A15,'DATA BASE ABRIL 21'!A:E,2,FALSE)</f>
        <v>TAPUME TELHA METAL E=0,50MM H=2,00M</v>
      </c>
      <c r="C15" s="74">
        <v>70</v>
      </c>
      <c r="D15" s="70" t="str">
        <f>VLOOKUP(A15,'DATA BASE ABRIL 21'!A:E,3,FALSE)</f>
        <v>M</v>
      </c>
      <c r="E15" s="169">
        <f>TRUNC(VLOOKUP(A15,'DATA BASE ABRIL 21'!A:E,5,FALSE),2)</f>
        <v>171.87</v>
      </c>
      <c r="F15" s="67">
        <f t="shared" si="0"/>
        <v>12030.9</v>
      </c>
      <c r="I15" s="76"/>
      <c r="J15" s="75"/>
      <c r="K15" s="77"/>
      <c r="L15" s="71"/>
    </row>
    <row r="16" spans="1:12" s="69" customFormat="1" ht="12.75">
      <c r="A16" s="71">
        <v>7010100110</v>
      </c>
      <c r="B16" s="47" t="str">
        <f>VLOOKUP(A16,'DATA BASE ABRIL 21'!A:E,2,FALSE)</f>
        <v>PLACA OBRA PAD CESAN E AGENTE FINANCEIRO</v>
      </c>
      <c r="C16" s="74">
        <v>24</v>
      </c>
      <c r="D16" s="70" t="str">
        <f>VLOOKUP(A16,'DATA BASE ABRIL 21'!A:E,3,FALSE)</f>
        <v>M2</v>
      </c>
      <c r="E16" s="169">
        <f>TRUNC(VLOOKUP(A16,'DATA BASE ABRIL 21'!A:E,5,FALSE),2)</f>
        <v>211.43</v>
      </c>
      <c r="F16" s="67">
        <f t="shared" si="0"/>
        <v>5074.32</v>
      </c>
      <c r="I16" s="76"/>
      <c r="J16" s="75"/>
      <c r="K16" s="77"/>
      <c r="L16" s="71"/>
    </row>
    <row r="17" spans="1:12" s="69" customFormat="1" ht="12.75">
      <c r="A17" s="78">
        <v>7010100120</v>
      </c>
      <c r="B17" s="47" t="str">
        <f>VLOOKUP(A17,'DATA BASE ABRIL 21'!A:E,2,FALSE)</f>
        <v>FOSSA SEPTICA PRE-MOLDADA CAP 10 PESSOAS</v>
      </c>
      <c r="C17" s="74">
        <v>1</v>
      </c>
      <c r="D17" s="70" t="str">
        <f>VLOOKUP(A17,'DATA BASE ABRIL 21'!A:E,3,FALSE)</f>
        <v>UN</v>
      </c>
      <c r="E17" s="169">
        <f>TRUNC(VLOOKUP(A17,'DATA BASE ABRIL 21'!A:E,5,FALSE),2)</f>
        <v>1504.63</v>
      </c>
      <c r="F17" s="67">
        <f t="shared" si="0"/>
        <v>1504.63</v>
      </c>
      <c r="I17" s="76"/>
      <c r="J17" s="75"/>
      <c r="K17" s="77"/>
      <c r="L17" s="71"/>
    </row>
    <row r="18" spans="1:12" s="69" customFormat="1" ht="12.75">
      <c r="A18" s="78">
        <v>7010100130</v>
      </c>
      <c r="B18" s="47" t="str">
        <f>VLOOKUP(A18,'DATA BASE ABRIL 21'!A:E,2,FALSE)</f>
        <v>FILTRO ANAEROBICO PRE-MOLDADO CAP 10 PES</v>
      </c>
      <c r="C18" s="74">
        <v>1</v>
      </c>
      <c r="D18" s="70" t="str">
        <f>VLOOKUP(A18,'DATA BASE ABRIL 21'!A:E,3,FALSE)</f>
        <v>UN</v>
      </c>
      <c r="E18" s="169">
        <f>TRUNC(VLOOKUP(A18,'DATA BASE ABRIL 21'!A:E,5,FALSE),2)</f>
        <v>1262.14</v>
      </c>
      <c r="F18" s="67">
        <f t="shared" si="0"/>
        <v>1262.14</v>
      </c>
      <c r="I18" s="76"/>
      <c r="J18" s="75"/>
      <c r="K18" s="77"/>
      <c r="L18" s="71"/>
    </row>
    <row r="19" spans="1:12" s="69" customFormat="1" ht="12.75">
      <c r="A19" s="78">
        <v>7010100140</v>
      </c>
      <c r="B19" s="47" t="str">
        <f>VLOOKUP(A19,'DATA BASE ABRIL 21'!A:E,2,FALSE)</f>
        <v>SUMIDOURO PRE-MOLDADO CAP 10 PESSOAS</v>
      </c>
      <c r="C19" s="74">
        <v>1</v>
      </c>
      <c r="D19" s="70" t="str">
        <f>VLOOKUP(A19,'DATA BASE ABRIL 21'!A:E,3,FALSE)</f>
        <v>UN</v>
      </c>
      <c r="E19" s="169">
        <f>TRUNC(VLOOKUP(A19,'DATA BASE ABRIL 21'!A:E,5,FALSE),2)</f>
        <v>2132.61</v>
      </c>
      <c r="F19" s="67">
        <f t="shared" si="0"/>
        <v>2132.61</v>
      </c>
      <c r="I19" s="76"/>
      <c r="J19" s="75"/>
      <c r="K19" s="77"/>
      <c r="L19" s="71"/>
    </row>
    <row r="20" spans="1:12" s="69" customFormat="1" ht="12.75">
      <c r="A20" s="71">
        <f>'DATA BASE ABRIL 21'!A37</f>
        <v>7010100160</v>
      </c>
      <c r="B20" s="47" t="str">
        <f>VLOOKUP(A20,'DATA BASE ABRIL 21'!A:E,2,FALSE)</f>
        <v>CONTAINER DEPOSITO MAT 6,0X2,4M C/ BANH</v>
      </c>
      <c r="C20" s="74">
        <v>8</v>
      </c>
      <c r="D20" s="70" t="str">
        <f>VLOOKUP(A20,'DATA BASE ABRIL 21'!A:E,3,FALSE)</f>
        <v>UNM</v>
      </c>
      <c r="E20" s="169">
        <f>TRUNC(VLOOKUP(A20,'DATA BASE ABRIL 21'!A:E,5,FALSE),2)</f>
        <v>674.54</v>
      </c>
      <c r="F20" s="67">
        <f>E20*C20</f>
        <v>5396.32</v>
      </c>
      <c r="I20" s="76"/>
      <c r="J20" s="75"/>
      <c r="K20" s="77"/>
      <c r="L20" s="71"/>
    </row>
    <row r="21" spans="1:12" s="69" customFormat="1" ht="12.75">
      <c r="A21" s="71">
        <f>'DATA BASE ABRIL 21'!A38</f>
        <v>7010100180</v>
      </c>
      <c r="B21" s="47" t="str">
        <f>VLOOKUP(A21,'DATA BASE ABRIL 21'!A:E,2,FALSE)</f>
        <v>CONTAINER SANIT/VESTIARIO DE 6,0X2,4M</v>
      </c>
      <c r="C21" s="74">
        <v>8</v>
      </c>
      <c r="D21" s="70" t="str">
        <f>VLOOKUP(A21,'DATA BASE ABRIL 21'!A:E,3,FALSE)</f>
        <v>UNM</v>
      </c>
      <c r="E21" s="169">
        <f>TRUNC(VLOOKUP(A21,'DATA BASE ABRIL 21'!A:E,5,FALSE),2)</f>
        <v>765.88</v>
      </c>
      <c r="F21" s="67">
        <f>E21*C21</f>
        <v>6127.04</v>
      </c>
      <c r="I21" s="76"/>
      <c r="J21" s="75"/>
      <c r="K21" s="77"/>
      <c r="L21" s="71"/>
    </row>
    <row r="22" spans="1:12" s="69" customFormat="1" ht="12.75">
      <c r="A22" s="71">
        <f>'DATA BASE ABRIL 21'!A39</f>
        <v>7010100190</v>
      </c>
      <c r="B22" s="47" t="str">
        <f>VLOOKUP(A22,'DATA BASE ABRIL 21'!A:E,2,FALSE)</f>
        <v>MOBILIZACAO DE CONTAINER 6,0X2,4M</v>
      </c>
      <c r="C22" s="74">
        <v>2</v>
      </c>
      <c r="D22" s="70" t="str">
        <f>VLOOKUP(A22,'DATA BASE ABRIL 21'!A:E,3,FALSE)</f>
        <v>UN</v>
      </c>
      <c r="E22" s="169">
        <f>TRUNC(VLOOKUP(A22,'DATA BASE ABRIL 21'!A:E,5,FALSE),2)</f>
        <v>834.75</v>
      </c>
      <c r="F22" s="67">
        <f>E22*C22</f>
        <v>1669.5</v>
      </c>
      <c r="I22" s="76"/>
      <c r="J22" s="75"/>
      <c r="K22" s="77"/>
      <c r="L22" s="71"/>
    </row>
    <row r="23" spans="1:12" s="69" customFormat="1" ht="12.75">
      <c r="A23" s="71">
        <f>'DATA BASE ABRIL 21'!A40</f>
        <v>7010100200</v>
      </c>
      <c r="B23" s="47" t="str">
        <f>VLOOKUP(A23,'DATA BASE ABRIL 21'!A:E,2,FALSE)</f>
        <v>DESMOBILIZACAO DE CONTAINER 6,0X2,4M</v>
      </c>
      <c r="C23" s="74">
        <v>2</v>
      </c>
      <c r="D23" s="70" t="str">
        <f>VLOOKUP(A23,'DATA BASE ABRIL 21'!A:E,3,FALSE)</f>
        <v>UN</v>
      </c>
      <c r="E23" s="169">
        <f>TRUNC(VLOOKUP(A23,'DATA BASE ABRIL 21'!A:E,5,FALSE),2)</f>
        <v>834.75</v>
      </c>
      <c r="F23" s="67">
        <f>E23*C23</f>
        <v>1669.5</v>
      </c>
      <c r="I23" s="76"/>
      <c r="J23" s="75"/>
      <c r="K23" s="77"/>
      <c r="L23" s="71"/>
    </row>
    <row r="24" spans="1:12" s="69" customFormat="1" ht="12.75">
      <c r="A24" s="71">
        <v>7010100210</v>
      </c>
      <c r="B24" s="47" t="str">
        <f>VLOOKUP(A24,'DATA BASE ABRIL 21'!A:E,2,FALSE)</f>
        <v>BANHEIRO QUIMICO</v>
      </c>
      <c r="C24" s="74">
        <v>8</v>
      </c>
      <c r="D24" s="70" t="str">
        <f>VLOOKUP(A24,'DATA BASE ABRIL 21'!A:E,3,FALSE)</f>
        <v>UNM</v>
      </c>
      <c r="E24" s="169">
        <f>TRUNC(VLOOKUP(A24,'DATA BASE ABRIL 21'!A:E,5,FALSE),2)</f>
        <v>1832.17</v>
      </c>
      <c r="F24" s="67">
        <f t="shared" si="0"/>
        <v>14657.36</v>
      </c>
      <c r="I24" s="76"/>
      <c r="J24" s="75"/>
      <c r="K24" s="77"/>
      <c r="L24" s="71"/>
    </row>
    <row r="25" spans="1:12" s="69" customFormat="1" ht="12.75">
      <c r="A25" s="71"/>
      <c r="B25" s="47"/>
      <c r="C25" s="74"/>
      <c r="D25" s="70"/>
      <c r="E25" s="169"/>
      <c r="F25" s="67"/>
      <c r="I25" s="76"/>
      <c r="J25" s="75"/>
      <c r="K25" s="77"/>
      <c r="L25" s="71"/>
    </row>
    <row r="26" spans="1:12" s="61" customFormat="1" ht="24.75" customHeight="1">
      <c r="A26" s="211" t="s">
        <v>222</v>
      </c>
      <c r="B26" s="211"/>
      <c r="C26" s="211"/>
      <c r="D26" s="211"/>
      <c r="E26" s="211"/>
      <c r="F26" s="60">
        <f>SUBTOTAL(9,F27)</f>
        <v>55191</v>
      </c>
      <c r="K26" s="73"/>
      <c r="L26" s="73"/>
    </row>
    <row r="27" spans="1:12" s="69" customFormat="1" ht="12.75">
      <c r="A27" s="71">
        <v>7240100083</v>
      </c>
      <c r="B27" s="47" t="s">
        <v>223</v>
      </c>
      <c r="C27" s="74">
        <v>100</v>
      </c>
      <c r="D27" s="70" t="s">
        <v>3</v>
      </c>
      <c r="E27" s="169">
        <v>551.91</v>
      </c>
      <c r="F27" s="67">
        <f>C27*E27</f>
        <v>55191</v>
      </c>
      <c r="I27" s="76"/>
      <c r="J27" s="75"/>
      <c r="K27" s="77"/>
      <c r="L27" s="71"/>
    </row>
    <row r="28" spans="1:12" s="69" customFormat="1" ht="12.75" customHeight="1">
      <c r="A28" s="71"/>
      <c r="C28" s="74"/>
      <c r="D28" s="70"/>
      <c r="E28" s="46"/>
      <c r="F28" s="74"/>
      <c r="H28" s="46">
        <f>F6+F26+F29+F55</f>
        <v>917715.63</v>
      </c>
      <c r="I28" s="47"/>
      <c r="J28" s="70"/>
      <c r="K28" s="71"/>
      <c r="L28" s="71"/>
    </row>
    <row r="29" spans="1:12" s="64" customFormat="1" ht="24.75" customHeight="1">
      <c r="A29" s="211" t="str">
        <f>'MEM REDE'!A2:H2</f>
        <v>REDE COLETOR BEIRA RIO</v>
      </c>
      <c r="B29" s="211"/>
      <c r="C29" s="211"/>
      <c r="D29" s="211"/>
      <c r="E29" s="211"/>
      <c r="F29" s="60">
        <f>SUBTOTAL(9,F31:F54)</f>
        <v>483174.77999999997</v>
      </c>
      <c r="G29" s="82"/>
      <c r="I29" s="47"/>
      <c r="J29" s="79"/>
      <c r="K29" s="77"/>
      <c r="L29" s="63"/>
    </row>
    <row r="30" spans="1:12" s="80" customFormat="1" ht="12" customHeight="1">
      <c r="A30" s="71"/>
      <c r="B30" s="69"/>
      <c r="C30" s="74"/>
      <c r="D30" s="70"/>
      <c r="E30" s="46"/>
      <c r="F30" s="67"/>
      <c r="G30" s="83"/>
      <c r="I30" s="47"/>
      <c r="J30" s="79"/>
      <c r="K30" s="77"/>
      <c r="L30" s="77"/>
    </row>
    <row r="31" spans="1:12" s="80" customFormat="1" ht="12.75">
      <c r="A31" s="210" t="str">
        <f>'MEM REDE'!A3:H3</f>
        <v>FUNDAÇÕES E ESTRUTURAS</v>
      </c>
      <c r="B31" s="210"/>
      <c r="C31" s="210"/>
      <c r="D31" s="210"/>
      <c r="E31" s="210"/>
      <c r="F31" s="81">
        <f>SUBTOTAL(9,F32:F34)</f>
        <v>48528.96</v>
      </c>
      <c r="G31" s="46"/>
      <c r="H31" s="47"/>
      <c r="I31" s="47"/>
      <c r="J31" s="79"/>
      <c r="K31" s="77"/>
      <c r="L31" s="77"/>
    </row>
    <row r="32" spans="1:12" s="80" customFormat="1" ht="12" customHeight="1">
      <c r="A32" s="71">
        <f>'MEM REDE'!A4</f>
        <v>7070100450</v>
      </c>
      <c r="B32" s="47" t="str">
        <f>VLOOKUP(A32,'DATA BASE ABRIL 21'!A:E,2,FALSE)</f>
        <v>CRAV ESTACA PERFIL "I" BITOLA W 150X13</v>
      </c>
      <c r="C32" s="74">
        <v>171</v>
      </c>
      <c r="D32" s="70" t="str">
        <f>VLOOKUP(A32,'DATA BASE ABRIL 21'!A:E,3,FALSE)</f>
        <v>M</v>
      </c>
      <c r="E32" s="169">
        <f>TRUNC(VLOOKUP(A32,'DATA BASE ABRIL 21'!A:E,5,FALSE),2)</f>
        <v>148.44</v>
      </c>
      <c r="F32" s="45">
        <f>E32*C32</f>
        <v>25383.239999999998</v>
      </c>
      <c r="I32" s="47"/>
      <c r="J32" s="79"/>
      <c r="K32" s="77"/>
      <c r="L32" s="77"/>
    </row>
    <row r="33" spans="1:12" s="80" customFormat="1" ht="12" customHeight="1">
      <c r="A33" s="71">
        <f>'MEM REDE'!A18</f>
        <v>7070100520</v>
      </c>
      <c r="B33" s="47" t="str">
        <f>VLOOKUP(A33,'DATA BASE ABRIL 21'!A:E,2,FALSE)</f>
        <v>BASE 80X60X40CM REDE DN150 A 400-RIO</v>
      </c>
      <c r="C33" s="74">
        <v>27</v>
      </c>
      <c r="D33" s="70" t="str">
        <f>VLOOKUP(A33,'DATA BASE ABRIL 21'!A:E,3,FALSE)</f>
        <v>UN</v>
      </c>
      <c r="E33" s="169">
        <f>TRUNC(VLOOKUP(A33,'DATA BASE ABRIL 21'!A:E,5,FALSE),2)</f>
        <v>573.32</v>
      </c>
      <c r="F33" s="45">
        <f>E33*C33</f>
        <v>15479.640000000001</v>
      </c>
      <c r="I33" s="47"/>
      <c r="J33" s="79"/>
      <c r="K33" s="77"/>
      <c r="L33" s="77"/>
    </row>
    <row r="34" spans="1:12" s="80" customFormat="1" ht="12" customHeight="1">
      <c r="A34" s="71">
        <f>'MEM REDE'!A25</f>
        <v>7070100480</v>
      </c>
      <c r="B34" s="47" t="str">
        <f>VLOOKUP(A34,'DATA BASE ABRIL 21'!A:E,2,FALSE)</f>
        <v>PILAR 40X20CM REDE DN150 A 250-RIO</v>
      </c>
      <c r="C34" s="74">
        <v>24</v>
      </c>
      <c r="D34" s="70" t="str">
        <f>VLOOKUP(A34,'DATA BASE ABRIL 21'!A:E,3,FALSE)</f>
        <v>M</v>
      </c>
      <c r="E34" s="169">
        <f>TRUNC(VLOOKUP(A34,'DATA BASE ABRIL 21'!A:E,5,FALSE),2)</f>
        <v>319.42</v>
      </c>
      <c r="F34" s="45">
        <f>E34*C34</f>
        <v>7666.08</v>
      </c>
      <c r="I34" s="47"/>
      <c r="J34" s="79"/>
      <c r="K34" s="77"/>
      <c r="L34" s="77"/>
    </row>
    <row r="35" spans="1:12" s="80" customFormat="1" ht="12.75" customHeight="1">
      <c r="A35" s="71"/>
      <c r="B35" s="69"/>
      <c r="C35" s="74"/>
      <c r="D35" s="70"/>
      <c r="E35" s="46"/>
      <c r="F35" s="67"/>
      <c r="I35" s="47"/>
      <c r="J35" s="79"/>
      <c r="K35" s="77"/>
      <c r="L35" s="77"/>
    </row>
    <row r="36" spans="1:12" s="80" customFormat="1" ht="12.75">
      <c r="A36" s="210" t="str">
        <f>'MEM REDE'!A33:H33</f>
        <v>DISPOSITIVOS ESPECIAIS - POÇOS DE VISITA</v>
      </c>
      <c r="B36" s="210"/>
      <c r="C36" s="210"/>
      <c r="D36" s="210"/>
      <c r="E36" s="210"/>
      <c r="F36" s="81">
        <f>SUBTOTAL(9,F37:F42)</f>
        <v>139883.83000000002</v>
      </c>
      <c r="G36" s="46"/>
      <c r="H36" s="47"/>
      <c r="I36" s="47"/>
      <c r="J36" s="79"/>
      <c r="K36" s="77"/>
      <c r="L36" s="77"/>
    </row>
    <row r="37" spans="1:12" s="80" customFormat="1" ht="12" customHeight="1">
      <c r="A37" s="71">
        <f>'MEM REDE'!A34</f>
        <v>7080100120</v>
      </c>
      <c r="B37" s="47" t="str">
        <f>VLOOKUP(A37,'DATA BASE ABRIL 21'!A:E,2,FALSE)</f>
        <v>PV DN600 BEIRA RIO PROF ATE 1,25M-ENTER</v>
      </c>
      <c r="C37" s="74">
        <v>35</v>
      </c>
      <c r="D37" s="70" t="str">
        <f>VLOOKUP(A37,'DATA BASE ABRIL 21'!A:E,3,FALSE)</f>
        <v>UN</v>
      </c>
      <c r="E37" s="169">
        <f>TRUNC(VLOOKUP(A37,'DATA BASE ABRIL 21'!A:E,5,FALSE),2)</f>
        <v>2541.4</v>
      </c>
      <c r="F37" s="45">
        <f aca="true" t="shared" si="1" ref="F37:F42">E37*C37</f>
        <v>88949</v>
      </c>
      <c r="I37" s="47"/>
      <c r="J37" s="79"/>
      <c r="K37" s="77"/>
      <c r="L37" s="77"/>
    </row>
    <row r="38" spans="1:12" s="80" customFormat="1" ht="12" customHeight="1">
      <c r="A38" s="71">
        <f>'MEM REDE'!A37</f>
        <v>7080100130</v>
      </c>
      <c r="B38" s="47" t="str">
        <f>VLOOKUP(A38,'DATA BASE ABRIL 21'!A:E,2,FALSE)</f>
        <v>PV DN600 BEIRA RIO PROF 1,26A1,75M-ENTER</v>
      </c>
      <c r="C38" s="74">
        <v>1</v>
      </c>
      <c r="D38" s="70" t="str">
        <f>VLOOKUP(A38,'DATA BASE ABRIL 21'!A:E,3,FALSE)</f>
        <v>UN</v>
      </c>
      <c r="E38" s="169">
        <f>TRUNC(VLOOKUP(A38,'DATA BASE ABRIL 21'!A:E,5,FALSE),2)</f>
        <v>2705.61</v>
      </c>
      <c r="F38" s="45">
        <f t="shared" si="1"/>
        <v>2705.61</v>
      </c>
      <c r="I38" s="47"/>
      <c r="J38" s="79"/>
      <c r="K38" s="77"/>
      <c r="L38" s="77"/>
    </row>
    <row r="39" spans="1:12" s="80" customFormat="1" ht="12" customHeight="1">
      <c r="A39" s="71">
        <f>'MEM REDE'!A40</f>
        <v>7080100140</v>
      </c>
      <c r="B39" s="47" t="str">
        <f>VLOOKUP(A39,'DATA BASE ABRIL 21'!A:E,2,FALSE)</f>
        <v>PV DN600 BEIRA RIO PROF 1,76A2,25M-ENTER</v>
      </c>
      <c r="C39" s="74">
        <v>1</v>
      </c>
      <c r="D39" s="70" t="str">
        <f>VLOOKUP(A39,'DATA BASE ABRIL 21'!A:E,3,FALSE)</f>
        <v>UN</v>
      </c>
      <c r="E39" s="169">
        <f>TRUNC(VLOOKUP(A39,'DATA BASE ABRIL 21'!A:E,5,FALSE),2)</f>
        <v>2903.11</v>
      </c>
      <c r="F39" s="45">
        <f t="shared" si="1"/>
        <v>2903.11</v>
      </c>
      <c r="I39" s="47"/>
      <c r="J39" s="79"/>
      <c r="K39" s="77"/>
      <c r="L39" s="77"/>
    </row>
    <row r="40" spans="1:12" s="80" customFormat="1" ht="12" customHeight="1">
      <c r="A40" s="71">
        <f>'MEM REDE'!A43</f>
        <v>7080100190</v>
      </c>
      <c r="B40" s="47" t="str">
        <f>VLOOKUP(A40,'DATA BASE ABRIL 21'!A:E,2,FALSE)</f>
        <v>PV DN800 BEIRA RIO PROF 2,76A3,25M-ENTER</v>
      </c>
      <c r="C40" s="74">
        <v>1</v>
      </c>
      <c r="D40" s="70" t="str">
        <f>VLOOKUP(A40,'DATA BASE ABRIL 21'!A:E,3,FALSE)</f>
        <v>UN</v>
      </c>
      <c r="E40" s="169">
        <f>TRUNC(VLOOKUP(A40,'DATA BASE ABRIL 21'!A:E,5,FALSE),2)</f>
        <v>4616.94</v>
      </c>
      <c r="F40" s="45">
        <f t="shared" si="1"/>
        <v>4616.94</v>
      </c>
      <c r="I40" s="47"/>
      <c r="J40" s="79"/>
      <c r="K40" s="77"/>
      <c r="L40" s="77"/>
    </row>
    <row r="41" spans="1:12" s="80" customFormat="1" ht="12" customHeight="1">
      <c r="A41" s="71">
        <f>'MEM REDE'!A46</f>
        <v>7080100210</v>
      </c>
      <c r="B41" s="47" t="str">
        <f>VLOOKUP(A41,'DATA BASE ABRIL 21'!A:E,2,FALSE)</f>
        <v>PV DN600 BEIRA RIO PROF ATE 1,25M-AEREO</v>
      </c>
      <c r="C41" s="74">
        <v>3</v>
      </c>
      <c r="D41" s="70" t="str">
        <f>VLOOKUP(A41,'DATA BASE ABRIL 21'!A:E,3,FALSE)</f>
        <v>UN</v>
      </c>
      <c r="E41" s="169">
        <f>TRUNC(VLOOKUP(A41,'DATA BASE ABRIL 21'!A:E,5,FALSE),2)</f>
        <v>2715.11</v>
      </c>
      <c r="F41" s="45">
        <f t="shared" si="1"/>
        <v>8145.33</v>
      </c>
      <c r="I41" s="47"/>
      <c r="J41" s="79"/>
      <c r="K41" s="77"/>
      <c r="L41" s="77"/>
    </row>
    <row r="42" spans="1:12" s="80" customFormat="1" ht="12" customHeight="1">
      <c r="A42" s="71">
        <f>'MEM REDE'!A50</f>
        <v>7210100720</v>
      </c>
      <c r="B42" s="47" t="str">
        <f>VLOOKUP(A42,'DATA BASE ABRIL 21'!A:E,2,FALSE)</f>
        <v>TAMPAO FERRO FUNDIDO DN 600MM</v>
      </c>
      <c r="C42" s="74">
        <v>41</v>
      </c>
      <c r="D42" s="70" t="str">
        <f>VLOOKUP(A42,'DATA BASE ABRIL 21'!A:E,3,FALSE)</f>
        <v>UN</v>
      </c>
      <c r="E42" s="169">
        <f>TRUNC(VLOOKUP(A42,'DATA BASE ABRIL 21'!A:E,5,FALSE),2)</f>
        <v>794.24</v>
      </c>
      <c r="F42" s="45">
        <f t="shared" si="1"/>
        <v>32563.84</v>
      </c>
      <c r="I42" s="47"/>
      <c r="J42" s="79"/>
      <c r="K42" s="77"/>
      <c r="L42" s="77"/>
    </row>
    <row r="43" spans="1:12" s="80" customFormat="1" ht="12.75" customHeight="1">
      <c r="A43" s="71"/>
      <c r="B43" s="69"/>
      <c r="C43" s="74"/>
      <c r="D43" s="70"/>
      <c r="E43" s="46"/>
      <c r="F43" s="67"/>
      <c r="I43" s="47"/>
      <c r="J43" s="79"/>
      <c r="K43" s="77"/>
      <c r="L43" s="77"/>
    </row>
    <row r="44" spans="1:12" s="80" customFormat="1" ht="12.75">
      <c r="A44" s="210" t="str">
        <f>'MEM REDE'!A53:H53</f>
        <v>ASSENTAMENTO</v>
      </c>
      <c r="B44" s="210"/>
      <c r="C44" s="210"/>
      <c r="D44" s="210"/>
      <c r="E44" s="210"/>
      <c r="F44" s="81">
        <f>SUBTOTAL(9,F45:F49)</f>
        <v>213200.39</v>
      </c>
      <c r="G44" s="46"/>
      <c r="H44" s="47"/>
      <c r="I44" s="47"/>
      <c r="J44" s="79"/>
      <c r="K44" s="77"/>
      <c r="L44" s="77"/>
    </row>
    <row r="45" spans="1:12" s="80" customFormat="1" ht="12" customHeight="1">
      <c r="A45" s="71">
        <f>'MEM REDE'!A54</f>
        <v>7260100010</v>
      </c>
      <c r="B45" s="47" t="str">
        <f>VLOOKUP(A45,'DATA BASE ABRIL 21'!A:E,2,FALSE)</f>
        <v>REDE ESG PVC NBR7362 150 ATE 1,25m S/PAV</v>
      </c>
      <c r="C45" s="74">
        <v>708</v>
      </c>
      <c r="D45" s="70" t="str">
        <f>VLOOKUP(A45,'DATA BASE ABRIL 21'!A:E,3,FALSE)</f>
        <v>M</v>
      </c>
      <c r="E45" s="169">
        <f>TRUNC(VLOOKUP(A45,'DATA BASE ABRIL 21'!A:E,5,FALSE),2)</f>
        <v>174.35</v>
      </c>
      <c r="F45" s="45">
        <f>E45*C45</f>
        <v>123439.8</v>
      </c>
      <c r="I45" s="47"/>
      <c r="J45" s="79"/>
      <c r="K45" s="77"/>
      <c r="L45" s="77"/>
    </row>
    <row r="46" spans="1:12" s="80" customFormat="1" ht="12" customHeight="1">
      <c r="A46" s="71">
        <f>'MEM REDE'!A58</f>
        <v>7260100050</v>
      </c>
      <c r="B46" s="47" t="str">
        <f>VLOOKUP(A46,'DATA BASE ABRIL 21'!A:E,2,FALSE)</f>
        <v>REDE ESG PVC NBR7362 150 1,26A1,75 S/PAV</v>
      </c>
      <c r="C46" s="74">
        <v>22</v>
      </c>
      <c r="D46" s="70" t="str">
        <f>VLOOKUP(A46,'DATA BASE ABRIL 21'!A:E,3,FALSE)</f>
        <v>M</v>
      </c>
      <c r="E46" s="169">
        <f>TRUNC(VLOOKUP(A46,'DATA BASE ABRIL 21'!A:E,5,FALSE),2)</f>
        <v>240.26</v>
      </c>
      <c r="F46" s="45">
        <f>E46*C46</f>
        <v>5285.719999999999</v>
      </c>
      <c r="I46" s="47"/>
      <c r="J46" s="79"/>
      <c r="K46" s="77"/>
      <c r="L46" s="77"/>
    </row>
    <row r="47" spans="1:12" s="80" customFormat="1" ht="12" customHeight="1">
      <c r="A47" s="71">
        <f>'MEM REDE'!A62</f>
        <v>7260100110</v>
      </c>
      <c r="B47" s="47" t="str">
        <f>VLOOKUP(A47,'DATA BASE ABRIL 21'!A:E,2,FALSE)</f>
        <v>REDE ESG PVC NBR7362 150 1,76A2,25 BLOCO</v>
      </c>
      <c r="C47" s="74">
        <v>15</v>
      </c>
      <c r="D47" s="70" t="str">
        <f>VLOOKUP(A47,'DATA BASE ABRIL 21'!A:E,3,FALSE)</f>
        <v>M</v>
      </c>
      <c r="E47" s="169">
        <f>TRUNC(VLOOKUP(A47,'DATA BASE ABRIL 21'!A:E,5,FALSE),2)</f>
        <v>335.19</v>
      </c>
      <c r="F47" s="45">
        <f>E47*C47</f>
        <v>5027.85</v>
      </c>
      <c r="I47" s="47"/>
      <c r="J47" s="79"/>
      <c r="K47" s="77"/>
      <c r="L47" s="77"/>
    </row>
    <row r="48" spans="1:12" s="80" customFormat="1" ht="12" customHeight="1">
      <c r="A48" s="71">
        <f>'MEM REDE'!A66</f>
        <v>7260100170</v>
      </c>
      <c r="B48" s="47" t="str">
        <f>VLOOKUP(A48,'DATA BASE ABRIL 21'!A:E,2,FALSE)</f>
        <v>REDE ESG PVC NBR7362 150 2,76A3,25 S/PAV</v>
      </c>
      <c r="C48" s="74">
        <v>6</v>
      </c>
      <c r="D48" s="70" t="str">
        <f>VLOOKUP(A48,'DATA BASE ABRIL 21'!A:E,3,FALSE)</f>
        <v>M</v>
      </c>
      <c r="E48" s="169">
        <f>TRUNC(VLOOKUP(A48,'DATA BASE ABRIL 21'!A:E,5,FALSE),2)</f>
        <v>347.89</v>
      </c>
      <c r="F48" s="45">
        <f>E48*C48</f>
        <v>2087.34</v>
      </c>
      <c r="I48" s="47"/>
      <c r="J48" s="79"/>
      <c r="K48" s="77"/>
      <c r="L48" s="77"/>
    </row>
    <row r="49" spans="1:12" s="80" customFormat="1" ht="12" customHeight="1">
      <c r="A49" s="71">
        <f>'MEM REDE'!A70</f>
        <v>7260500170</v>
      </c>
      <c r="B49" s="47" t="str">
        <f>VLOOKUP(A49,'DATA BASE ABRIL 21'!A:E,2,FALSE)</f>
        <v>INTERCEP FOFO 150 AEREO - BEIRA RIO</v>
      </c>
      <c r="C49" s="74">
        <v>144</v>
      </c>
      <c r="D49" s="70" t="str">
        <f>VLOOKUP(A49,'DATA BASE ABRIL 21'!A:E,3,FALSE)</f>
        <v>M</v>
      </c>
      <c r="E49" s="169">
        <f>TRUNC(VLOOKUP(A49,'DATA BASE ABRIL 21'!A:E,5,FALSE),2)</f>
        <v>537.22</v>
      </c>
      <c r="F49" s="45">
        <f>E49*C49</f>
        <v>77359.68000000001</v>
      </c>
      <c r="I49" s="47"/>
      <c r="J49" s="79"/>
      <c r="K49" s="77"/>
      <c r="L49" s="77"/>
    </row>
    <row r="50" spans="1:12" s="80" customFormat="1" ht="12.75" customHeight="1">
      <c r="A50" s="71"/>
      <c r="B50" s="69"/>
      <c r="C50" s="74"/>
      <c r="D50" s="70"/>
      <c r="E50" s="46"/>
      <c r="F50" s="67"/>
      <c r="I50" s="47"/>
      <c r="J50" s="79"/>
      <c r="K50" s="77"/>
      <c r="L50" s="77"/>
    </row>
    <row r="51" spans="1:12" s="80" customFormat="1" ht="12.75">
      <c r="A51" s="210" t="str">
        <f>'MEM REDE'!A74:H74</f>
        <v>LIGAÇÕES PREDIAIS </v>
      </c>
      <c r="B51" s="210"/>
      <c r="C51" s="210"/>
      <c r="D51" s="210"/>
      <c r="E51" s="210"/>
      <c r="F51" s="81">
        <f>SUBTOTAL(9,F52:F53)</f>
        <v>81561.6</v>
      </c>
      <c r="G51" s="46"/>
      <c r="H51" s="47"/>
      <c r="I51" s="47"/>
      <c r="J51" s="79"/>
      <c r="K51" s="77"/>
      <c r="L51" s="77"/>
    </row>
    <row r="52" spans="1:12" s="80" customFormat="1" ht="12" customHeight="1">
      <c r="A52" s="71">
        <f>'MEM REDE'!A75</f>
        <v>7200100030</v>
      </c>
      <c r="B52" s="47" t="str">
        <f>VLOOKUP(A52,'DATA BASE ABRIL 21'!A:E,2,FALSE)</f>
        <v>LIG PRED ESG LONGA C/MAT BLOCO H0,6A1,0M</v>
      </c>
      <c r="C52" s="74">
        <v>45</v>
      </c>
      <c r="D52" s="70" t="str">
        <f>VLOOKUP(A52,'DATA BASE ABRIL 21'!A:E,3,FALSE)</f>
        <v>UN</v>
      </c>
      <c r="E52" s="169">
        <f>TRUNC(VLOOKUP(A52,'DATA BASE ABRIL 21'!A:E,5,FALSE),2)</f>
        <v>1077.02</v>
      </c>
      <c r="F52" s="45">
        <f>E52*C52</f>
        <v>48465.9</v>
      </c>
      <c r="I52" s="47"/>
      <c r="J52" s="79"/>
      <c r="K52" s="77"/>
      <c r="L52" s="77"/>
    </row>
    <row r="53" spans="1:12" s="80" customFormat="1" ht="12" customHeight="1">
      <c r="A53" s="71">
        <f>'MEM REDE'!A79</f>
        <v>7200100070</v>
      </c>
      <c r="B53" s="47" t="str">
        <f>VLOOKUP(A53,'DATA BASE ABRIL 21'!A:E,2,FALSE)</f>
        <v>LIG PRED ESG CURTA C/MAT BLOCO H0,6A1,0M</v>
      </c>
      <c r="C53" s="74">
        <v>45</v>
      </c>
      <c r="D53" s="70" t="str">
        <f>VLOOKUP(A53,'DATA BASE ABRIL 21'!A:E,3,FALSE)</f>
        <v>UN</v>
      </c>
      <c r="E53" s="169">
        <f>TRUNC(VLOOKUP(A53,'DATA BASE ABRIL 21'!A:E,5,FALSE),2)</f>
        <v>735.46</v>
      </c>
      <c r="F53" s="45">
        <f>E53*C53</f>
        <v>33095.700000000004</v>
      </c>
      <c r="I53" s="47"/>
      <c r="J53" s="79"/>
      <c r="K53" s="77"/>
      <c r="L53" s="77"/>
    </row>
    <row r="54" spans="1:12" s="80" customFormat="1" ht="12.75" customHeight="1">
      <c r="A54" s="71"/>
      <c r="B54" s="69"/>
      <c r="C54" s="74"/>
      <c r="D54" s="70"/>
      <c r="E54" s="46"/>
      <c r="F54" s="67"/>
      <c r="I54" s="47"/>
      <c r="J54" s="79"/>
      <c r="K54" s="77"/>
      <c r="L54" s="77"/>
    </row>
    <row r="55" spans="1:12" s="64" customFormat="1" ht="24.75" customHeight="1">
      <c r="A55" s="211" t="str">
        <f>'MEM REDE'!A83:H83</f>
        <v>REDE COLETORA BACIA C2</v>
      </c>
      <c r="B55" s="211"/>
      <c r="C55" s="211"/>
      <c r="D55" s="211"/>
      <c r="E55" s="211"/>
      <c r="F55" s="60">
        <f>SUBTOTAL(9,F57:F79)</f>
        <v>300297.02</v>
      </c>
      <c r="G55" s="82"/>
      <c r="I55" s="47"/>
      <c r="J55" s="79"/>
      <c r="K55" s="77"/>
      <c r="L55" s="63"/>
    </row>
    <row r="56" spans="1:12" s="80" customFormat="1" ht="12" customHeight="1">
      <c r="A56" s="71"/>
      <c r="B56" s="69"/>
      <c r="C56" s="74"/>
      <c r="D56" s="70"/>
      <c r="E56" s="46"/>
      <c r="F56" s="67"/>
      <c r="G56" s="83"/>
      <c r="I56" s="47"/>
      <c r="J56" s="79"/>
      <c r="K56" s="77"/>
      <c r="L56" s="77"/>
    </row>
    <row r="57" spans="1:12" s="80" customFormat="1" ht="12.75">
      <c r="A57" s="210" t="str">
        <f>'MEM REDE'!A84:H84</f>
        <v>FUNDAÇÕES E ESTRUTURAS</v>
      </c>
      <c r="B57" s="210"/>
      <c r="C57" s="210"/>
      <c r="D57" s="210"/>
      <c r="E57" s="210"/>
      <c r="F57" s="81">
        <f>SUBTOTAL(9,F58:F60)</f>
        <v>17811.260000000002</v>
      </c>
      <c r="G57" s="46"/>
      <c r="H57" s="47"/>
      <c r="I57" s="47"/>
      <c r="J57" s="79"/>
      <c r="K57" s="77"/>
      <c r="L57" s="77"/>
    </row>
    <row r="58" spans="1:12" s="80" customFormat="1" ht="12" customHeight="1">
      <c r="A58" s="71">
        <f>'MEM REDE'!A85</f>
        <v>7070100450</v>
      </c>
      <c r="B58" s="47" t="str">
        <f>VLOOKUP(A58,'DATA BASE ABRIL 21'!A:E,2,FALSE)</f>
        <v>CRAV ESTACA PERFIL "I" BITOLA W 150X13</v>
      </c>
      <c r="C58" s="74">
        <v>62</v>
      </c>
      <c r="D58" s="70" t="str">
        <f>VLOOKUP(A58,'DATA BASE ABRIL 21'!A:E,3,FALSE)</f>
        <v>M</v>
      </c>
      <c r="E58" s="169">
        <f>TRUNC(VLOOKUP(A58,'DATA BASE ABRIL 21'!A:E,5,FALSE),2)</f>
        <v>148.44</v>
      </c>
      <c r="F58" s="45">
        <f>E58*C58</f>
        <v>9203.28</v>
      </c>
      <c r="I58" s="47"/>
      <c r="J58" s="79"/>
      <c r="K58" s="77"/>
      <c r="L58" s="77"/>
    </row>
    <row r="59" spans="1:12" s="80" customFormat="1" ht="12" customHeight="1">
      <c r="A59" s="71">
        <f>'MEM REDE'!A99</f>
        <v>7070100520</v>
      </c>
      <c r="B59" s="47" t="str">
        <f>VLOOKUP(A59,'DATA BASE ABRIL 21'!A:E,2,FALSE)</f>
        <v>BASE 80X60X40CM REDE DN150 A 400-RIO</v>
      </c>
      <c r="C59" s="74">
        <v>10</v>
      </c>
      <c r="D59" s="70" t="str">
        <f>VLOOKUP(A59,'DATA BASE ABRIL 21'!A:E,3,FALSE)</f>
        <v>UN</v>
      </c>
      <c r="E59" s="169">
        <f>TRUNC(VLOOKUP(A59,'DATA BASE ABRIL 21'!A:E,5,FALSE),2)</f>
        <v>573.32</v>
      </c>
      <c r="F59" s="45">
        <f>E59*C59</f>
        <v>5733.200000000001</v>
      </c>
      <c r="I59" s="47"/>
      <c r="J59" s="79"/>
      <c r="K59" s="77"/>
      <c r="L59" s="77"/>
    </row>
    <row r="60" spans="1:12" s="80" customFormat="1" ht="12" customHeight="1">
      <c r="A60" s="71">
        <f>'MEM REDE'!A106</f>
        <v>7070100480</v>
      </c>
      <c r="B60" s="47" t="str">
        <f>VLOOKUP(A60,'DATA BASE ABRIL 21'!A:E,2,FALSE)</f>
        <v>PILAR 40X20CM REDE DN150 A 250-RIO</v>
      </c>
      <c r="C60" s="74">
        <v>9</v>
      </c>
      <c r="D60" s="70" t="str">
        <f>VLOOKUP(A60,'DATA BASE ABRIL 21'!A:E,3,FALSE)</f>
        <v>M</v>
      </c>
      <c r="E60" s="169">
        <f>TRUNC(VLOOKUP(A60,'DATA BASE ABRIL 21'!A:E,5,FALSE),2)</f>
        <v>319.42</v>
      </c>
      <c r="F60" s="45">
        <f>E60*C60</f>
        <v>2874.78</v>
      </c>
      <c r="I60" s="47"/>
      <c r="J60" s="79"/>
      <c r="K60" s="77"/>
      <c r="L60" s="77"/>
    </row>
    <row r="61" spans="1:12" s="80" customFormat="1" ht="12.75" customHeight="1">
      <c r="A61" s="71"/>
      <c r="B61" s="69"/>
      <c r="C61" s="74"/>
      <c r="D61" s="70"/>
      <c r="E61" s="46"/>
      <c r="F61" s="67"/>
      <c r="I61" s="47"/>
      <c r="J61" s="79"/>
      <c r="K61" s="77"/>
      <c r="L61" s="77"/>
    </row>
    <row r="62" spans="1:12" s="80" customFormat="1" ht="12.75">
      <c r="A62" s="210" t="str">
        <f>'MEM REDE'!A114:H114</f>
        <v>DISPOSITIVOS ESPECIAIS - POÇOS DE VISITA</v>
      </c>
      <c r="B62" s="210"/>
      <c r="C62" s="210"/>
      <c r="D62" s="210"/>
      <c r="E62" s="210"/>
      <c r="F62" s="81">
        <f>SUBTOTAL(9,F63:F66)</f>
        <v>57208.01</v>
      </c>
      <c r="G62" s="46"/>
      <c r="H62" s="47"/>
      <c r="I62" s="47"/>
      <c r="J62" s="79"/>
      <c r="K62" s="77"/>
      <c r="L62" s="77"/>
    </row>
    <row r="63" spans="1:12" s="80" customFormat="1" ht="12" customHeight="1">
      <c r="A63" s="71">
        <f>'MEM REDE'!A115</f>
        <v>7080100120</v>
      </c>
      <c r="B63" s="47" t="str">
        <f>VLOOKUP(A63,'DATA BASE ABRIL 21'!A:E,2,FALSE)</f>
        <v>PV DN600 BEIRA RIO PROF ATE 1,25M-ENTER</v>
      </c>
      <c r="C63" s="74">
        <v>14</v>
      </c>
      <c r="D63" s="70" t="str">
        <f>VLOOKUP(A63,'DATA BASE ABRIL 21'!A:E,3,FALSE)</f>
        <v>UN</v>
      </c>
      <c r="E63" s="169">
        <f>TRUNC(VLOOKUP(A63,'DATA BASE ABRIL 21'!A:E,5,FALSE),2)</f>
        <v>2541.4</v>
      </c>
      <c r="F63" s="45">
        <f>E63*C63</f>
        <v>35579.6</v>
      </c>
      <c r="I63" s="47"/>
      <c r="J63" s="79"/>
      <c r="K63" s="77"/>
      <c r="L63" s="77"/>
    </row>
    <row r="64" spans="1:12" s="80" customFormat="1" ht="12" customHeight="1">
      <c r="A64" s="71">
        <f>'MEM REDE'!A118</f>
        <v>7080100130</v>
      </c>
      <c r="B64" s="47" t="str">
        <f>VLOOKUP(A64,'DATA BASE ABRIL 21'!A:E,2,FALSE)</f>
        <v>PV DN600 BEIRA RIO PROF 1,26A1,75M-ENTER</v>
      </c>
      <c r="C64" s="74">
        <v>2</v>
      </c>
      <c r="D64" s="70" t="str">
        <f>VLOOKUP(A64,'DATA BASE ABRIL 21'!A:E,3,FALSE)</f>
        <v>UN</v>
      </c>
      <c r="E64" s="169">
        <f>TRUNC(VLOOKUP(A64,'DATA BASE ABRIL 21'!A:E,5,FALSE),2)</f>
        <v>2705.61</v>
      </c>
      <c r="F64" s="45">
        <f>E64*C64</f>
        <v>5411.22</v>
      </c>
      <c r="I64" s="47"/>
      <c r="J64" s="79"/>
      <c r="K64" s="77"/>
      <c r="L64" s="77"/>
    </row>
    <row r="65" spans="1:12" s="80" customFormat="1" ht="12" customHeight="1">
      <c r="A65" s="71">
        <f>'MEM REDE'!A122</f>
        <v>7080100210</v>
      </c>
      <c r="B65" s="47" t="str">
        <f>VLOOKUP(A65,'DATA BASE ABRIL 21'!A:E,2,FALSE)</f>
        <v>PV DN600 BEIRA RIO PROF ATE 1,25M-AEREO</v>
      </c>
      <c r="C65" s="74">
        <v>1</v>
      </c>
      <c r="D65" s="70" t="str">
        <f>VLOOKUP(A65,'DATA BASE ABRIL 21'!A:E,3,FALSE)</f>
        <v>UN</v>
      </c>
      <c r="E65" s="169">
        <f>TRUNC(VLOOKUP(A65,'DATA BASE ABRIL 21'!A:E,5,FALSE),2)</f>
        <v>2715.11</v>
      </c>
      <c r="F65" s="45">
        <f>E65*C65</f>
        <v>2715.11</v>
      </c>
      <c r="I65" s="47"/>
      <c r="J65" s="79"/>
      <c r="K65" s="77"/>
      <c r="L65" s="77"/>
    </row>
    <row r="66" spans="1:12" s="80" customFormat="1" ht="12" customHeight="1">
      <c r="A66" s="71">
        <f>'MEM REDE'!A126</f>
        <v>7210100720</v>
      </c>
      <c r="B66" s="47" t="str">
        <f>VLOOKUP(A66,'DATA BASE ABRIL 21'!A:E,2,FALSE)</f>
        <v>TAMPAO FERRO FUNDIDO DN 600MM</v>
      </c>
      <c r="C66" s="74">
        <v>17</v>
      </c>
      <c r="D66" s="70" t="str">
        <f>VLOOKUP(A66,'DATA BASE ABRIL 21'!A:E,3,FALSE)</f>
        <v>UN</v>
      </c>
      <c r="E66" s="169">
        <f>TRUNC(VLOOKUP(A66,'DATA BASE ABRIL 21'!A:E,5,FALSE),2)</f>
        <v>794.24</v>
      </c>
      <c r="F66" s="45">
        <f>E66*C66</f>
        <v>13502.08</v>
      </c>
      <c r="I66" s="47"/>
      <c r="J66" s="79"/>
      <c r="K66" s="77"/>
      <c r="L66" s="77"/>
    </row>
    <row r="67" spans="1:12" s="80" customFormat="1" ht="12.75" customHeight="1">
      <c r="A67" s="71"/>
      <c r="B67" s="69"/>
      <c r="C67" s="74"/>
      <c r="D67" s="70"/>
      <c r="E67" s="46"/>
      <c r="F67" s="67"/>
      <c r="I67" s="47"/>
      <c r="J67" s="79"/>
      <c r="K67" s="77"/>
      <c r="L67" s="77"/>
    </row>
    <row r="68" spans="1:12" s="80" customFormat="1" ht="12.75">
      <c r="A68" s="210" t="str">
        <f>'MEM REDE'!A129:H129</f>
        <v>ASSENTAMENTO</v>
      </c>
      <c r="B68" s="210"/>
      <c r="C68" s="210"/>
      <c r="D68" s="210"/>
      <c r="E68" s="210"/>
      <c r="F68" s="81">
        <f>SUBTOTAL(9,F69:F74)</f>
        <v>192653.11000000002</v>
      </c>
      <c r="G68" s="46"/>
      <c r="H68" s="47"/>
      <c r="I68" s="47"/>
      <c r="J68" s="79"/>
      <c r="K68" s="77"/>
      <c r="L68" s="77"/>
    </row>
    <row r="69" spans="1:12" s="80" customFormat="1" ht="12" customHeight="1">
      <c r="A69" s="71">
        <f>'MEM REDE'!A130</f>
        <v>7260100010</v>
      </c>
      <c r="B69" s="47" t="str">
        <f>VLOOKUP(A69,'DATA BASE ABRIL 21'!A:E,2,FALSE)</f>
        <v>REDE ESG PVC NBR7362 150 ATE 1,25m S/PAV</v>
      </c>
      <c r="C69" s="74">
        <v>37</v>
      </c>
      <c r="D69" s="70" t="str">
        <f>VLOOKUP(A69,'DATA BASE ABRIL 21'!A:E,3,FALSE)</f>
        <v>M</v>
      </c>
      <c r="E69" s="169">
        <f>TRUNC(VLOOKUP(A69,'DATA BASE ABRIL 21'!A:E,5,FALSE),2)</f>
        <v>174.35</v>
      </c>
      <c r="F69" s="45">
        <f aca="true" t="shared" si="2" ref="F69:F74">E69*C69</f>
        <v>6450.95</v>
      </c>
      <c r="I69" s="47"/>
      <c r="J69" s="79"/>
      <c r="K69" s="77"/>
      <c r="L69" s="77"/>
    </row>
    <row r="70" spans="1:12" s="80" customFormat="1" ht="12" customHeight="1">
      <c r="A70" s="71">
        <f>'DATA BASE ABRIL 21'!A33</f>
        <v>7260100020</v>
      </c>
      <c r="B70" s="47" t="str">
        <f>VLOOKUP(A70,'DATA BASE ABRIL 21'!A:E,2,FALSE)</f>
        <v>REDE ESG PVC NBR7362 150 ATE 1,25m ASFAL</v>
      </c>
      <c r="C70" s="74">
        <v>240</v>
      </c>
      <c r="D70" s="70" t="str">
        <f>VLOOKUP(A70,'DATA BASE ABRIL 21'!A:E,3,FALSE)</f>
        <v>M</v>
      </c>
      <c r="E70" s="169">
        <f>TRUNC(VLOOKUP(A70,'DATA BASE ABRIL 21'!A:E,5,FALSE),2)</f>
        <v>270.99</v>
      </c>
      <c r="F70" s="45">
        <f t="shared" si="2"/>
        <v>65037.600000000006</v>
      </c>
      <c r="I70" s="47"/>
      <c r="J70" s="79"/>
      <c r="K70" s="77"/>
      <c r="L70" s="77"/>
    </row>
    <row r="71" spans="1:12" s="80" customFormat="1" ht="12" customHeight="1">
      <c r="A71" s="71">
        <f>'DATA BASE ABRIL 21'!A35</f>
        <v>7260100030</v>
      </c>
      <c r="B71" s="47" t="str">
        <f>VLOOKUP(A71,'DATA BASE ABRIL 21'!A:E,2,FALSE)</f>
        <v>REDE ESG PVC NBR7362 150 ATE 1,25m BLOCO</v>
      </c>
      <c r="C71" s="74">
        <v>146</v>
      </c>
      <c r="D71" s="70" t="str">
        <f>VLOOKUP(A71,'DATA BASE ABRIL 21'!A:E,3,FALSE)</f>
        <v>M</v>
      </c>
      <c r="E71" s="169">
        <f>TRUNC(VLOOKUP(A71,'DATA BASE ABRIL 21'!A:E,5,FALSE),2)</f>
        <v>237.31</v>
      </c>
      <c r="F71" s="45">
        <f t="shared" si="2"/>
        <v>34647.26</v>
      </c>
      <c r="I71" s="47"/>
      <c r="J71" s="79"/>
      <c r="K71" s="77"/>
      <c r="L71" s="77"/>
    </row>
    <row r="72" spans="1:12" s="80" customFormat="1" ht="12" customHeight="1">
      <c r="A72" s="71">
        <f>'DATA BASE ABRIL 21'!A34</f>
        <v>7260100060</v>
      </c>
      <c r="B72" s="47" t="str">
        <f>VLOOKUP(A72,'DATA BASE ABRIL 21'!A:E,2,FALSE)</f>
        <v>REDE ESG PVC NBR7362 150 1,26A1,75 ASFAL</v>
      </c>
      <c r="C72" s="74">
        <v>120</v>
      </c>
      <c r="D72" s="70" t="str">
        <f>VLOOKUP(A72,'DATA BASE ABRIL 21'!A:E,3,FALSE)</f>
        <v>M</v>
      </c>
      <c r="E72" s="169">
        <f>TRUNC(VLOOKUP(A72,'DATA BASE ABRIL 21'!A:E,5,FALSE),2)</f>
        <v>341.33</v>
      </c>
      <c r="F72" s="45">
        <f t="shared" si="2"/>
        <v>40959.6</v>
      </c>
      <c r="I72" s="47"/>
      <c r="J72" s="79"/>
      <c r="K72" s="77"/>
      <c r="L72" s="77"/>
    </row>
    <row r="73" spans="1:12" s="80" customFormat="1" ht="12" customHeight="1">
      <c r="A73" s="71">
        <f>'DATA BASE ABRIL 21'!A36</f>
        <v>7260100070</v>
      </c>
      <c r="B73" s="47" t="str">
        <f>VLOOKUP(A73,'DATA BASE ABRIL 21'!A:E,2,FALSE)</f>
        <v>REDE ESG PVC NBR7362 150 1,26A1,75 BLOCO</v>
      </c>
      <c r="C73" s="74">
        <v>56</v>
      </c>
      <c r="D73" s="70" t="str">
        <f>VLOOKUP(A73,'DATA BASE ABRIL 21'!A:E,3,FALSE)</f>
        <v>M</v>
      </c>
      <c r="E73" s="169">
        <f>TRUNC(VLOOKUP(A73,'DATA BASE ABRIL 21'!A:E,5,FALSE),2)</f>
        <v>305.09</v>
      </c>
      <c r="F73" s="45">
        <f t="shared" si="2"/>
        <v>17085.039999999997</v>
      </c>
      <c r="I73" s="47"/>
      <c r="J73" s="79"/>
      <c r="K73" s="77"/>
      <c r="L73" s="77"/>
    </row>
    <row r="74" spans="1:12" s="80" customFormat="1" ht="12" customHeight="1">
      <c r="A74" s="71">
        <f>'MEM REDE'!A150</f>
        <v>7260500170</v>
      </c>
      <c r="B74" s="47" t="str">
        <f>VLOOKUP(A74,'DATA BASE ABRIL 21'!A:E,2,FALSE)</f>
        <v>INTERCEP FOFO 150 AEREO - BEIRA RIO</v>
      </c>
      <c r="C74" s="74">
        <v>53</v>
      </c>
      <c r="D74" s="70" t="str">
        <f>VLOOKUP(A74,'DATA BASE ABRIL 21'!A:E,3,FALSE)</f>
        <v>M</v>
      </c>
      <c r="E74" s="169">
        <f>TRUNC(VLOOKUP(A74,'DATA BASE ABRIL 21'!A:E,5,FALSE),2)</f>
        <v>537.22</v>
      </c>
      <c r="F74" s="45">
        <f t="shared" si="2"/>
        <v>28472.66</v>
      </c>
      <c r="I74" s="47"/>
      <c r="J74" s="79"/>
      <c r="K74" s="77"/>
      <c r="L74" s="77"/>
    </row>
    <row r="75" spans="1:12" s="80" customFormat="1" ht="12.75" customHeight="1">
      <c r="A75" s="71"/>
      <c r="B75" s="69"/>
      <c r="C75" s="74"/>
      <c r="D75" s="70"/>
      <c r="E75" s="46"/>
      <c r="F75" s="67"/>
      <c r="I75" s="47"/>
      <c r="J75" s="79"/>
      <c r="K75" s="77"/>
      <c r="L75" s="77"/>
    </row>
    <row r="76" spans="1:12" s="80" customFormat="1" ht="12.75">
      <c r="A76" s="210" t="str">
        <f>'MEM REDE'!A154:H154</f>
        <v>LIGAÇÕES PREDIAIS </v>
      </c>
      <c r="B76" s="210"/>
      <c r="C76" s="210"/>
      <c r="D76" s="210"/>
      <c r="E76" s="210"/>
      <c r="F76" s="81">
        <f>SUBTOTAL(9,F77:F78)</f>
        <v>32624.64</v>
      </c>
      <c r="G76" s="46"/>
      <c r="H76" s="47"/>
      <c r="I76" s="47"/>
      <c r="J76" s="79"/>
      <c r="K76" s="77"/>
      <c r="L76" s="77"/>
    </row>
    <row r="77" spans="1:12" s="80" customFormat="1" ht="12" customHeight="1">
      <c r="A77" s="71">
        <f>'MEM REDE'!A155</f>
        <v>7200100030</v>
      </c>
      <c r="B77" s="47" t="str">
        <f>VLOOKUP(A77,'DATA BASE ABRIL 21'!A:E,2,FALSE)</f>
        <v>LIG PRED ESG LONGA C/MAT BLOCO H0,6A1,0M</v>
      </c>
      <c r="C77" s="74">
        <v>18</v>
      </c>
      <c r="D77" s="70" t="str">
        <f>VLOOKUP(A77,'DATA BASE ABRIL 21'!A:E,3,FALSE)</f>
        <v>UN</v>
      </c>
      <c r="E77" s="169">
        <f>TRUNC(VLOOKUP(A77,'DATA BASE ABRIL 21'!A:E,5,FALSE),2)</f>
        <v>1077.02</v>
      </c>
      <c r="F77" s="45">
        <f>E77*C77</f>
        <v>19386.36</v>
      </c>
      <c r="I77" s="47"/>
      <c r="J77" s="79"/>
      <c r="K77" s="77"/>
      <c r="L77" s="77"/>
    </row>
    <row r="78" spans="1:12" s="80" customFormat="1" ht="12" customHeight="1">
      <c r="A78" s="71">
        <f>'MEM REDE'!A159</f>
        <v>7200100070</v>
      </c>
      <c r="B78" s="47" t="str">
        <f>VLOOKUP(A78,'DATA BASE ABRIL 21'!A:E,2,FALSE)</f>
        <v>LIG PRED ESG CURTA C/MAT BLOCO H0,6A1,0M</v>
      </c>
      <c r="C78" s="74">
        <v>18</v>
      </c>
      <c r="D78" s="70" t="str">
        <f>VLOOKUP(A78,'DATA BASE ABRIL 21'!A:E,3,FALSE)</f>
        <v>UN</v>
      </c>
      <c r="E78" s="169">
        <f>TRUNC(VLOOKUP(A78,'DATA BASE ABRIL 21'!A:E,5,FALSE),2)</f>
        <v>735.46</v>
      </c>
      <c r="F78" s="45">
        <f>E78*C78</f>
        <v>13238.28</v>
      </c>
      <c r="I78" s="47"/>
      <c r="J78" s="79"/>
      <c r="K78" s="77"/>
      <c r="L78" s="77"/>
    </row>
    <row r="79" spans="1:12" s="80" customFormat="1" ht="12.75" customHeight="1">
      <c r="A79" s="71"/>
      <c r="B79" s="69"/>
      <c r="C79" s="74"/>
      <c r="D79" s="70"/>
      <c r="E79" s="46"/>
      <c r="F79" s="67"/>
      <c r="I79" s="47"/>
      <c r="J79" s="79"/>
      <c r="K79" s="77"/>
      <c r="L79" s="77"/>
    </row>
    <row r="80" spans="1:12" s="80" customFormat="1" ht="12" customHeight="1">
      <c r="A80" s="71"/>
      <c r="B80" s="69"/>
      <c r="C80" s="74"/>
      <c r="D80" s="70"/>
      <c r="E80" s="46"/>
      <c r="F80" s="67"/>
      <c r="I80" s="47"/>
      <c r="J80" s="79"/>
      <c r="K80" s="77"/>
      <c r="L80" s="77"/>
    </row>
    <row r="81" spans="1:11" s="87" customFormat="1" ht="24.75" customHeight="1">
      <c r="A81" s="84" t="s">
        <v>214</v>
      </c>
      <c r="B81" s="85"/>
      <c r="C81" s="85"/>
      <c r="D81" s="85"/>
      <c r="E81" s="85"/>
      <c r="F81" s="86">
        <f>SUBTOTAL(9,F6:F80)</f>
        <v>917715.6299999999</v>
      </c>
      <c r="G81" s="56"/>
      <c r="H81" s="48"/>
      <c r="I81" s="49"/>
      <c r="J81" s="50"/>
      <c r="K81" s="50"/>
    </row>
    <row r="82" ht="12.75">
      <c r="F82" s="90"/>
    </row>
    <row r="83" ht="12.75">
      <c r="F83" s="90"/>
    </row>
    <row r="84" ht="12.75">
      <c r="F84" s="91"/>
    </row>
  </sheetData>
  <sheetProtection/>
  <mergeCells count="14">
    <mergeCell ref="A1:F4"/>
    <mergeCell ref="A6:E6"/>
    <mergeCell ref="A8:E8"/>
    <mergeCell ref="A26:E26"/>
    <mergeCell ref="A76:E76"/>
    <mergeCell ref="A31:E31"/>
    <mergeCell ref="A36:E36"/>
    <mergeCell ref="A29:E29"/>
    <mergeCell ref="A44:E44"/>
    <mergeCell ref="A51:E51"/>
    <mergeCell ref="A55:E55"/>
    <mergeCell ref="A57:E57"/>
    <mergeCell ref="A62:E62"/>
    <mergeCell ref="A68:E68"/>
  </mergeCells>
  <printOptions horizontalCentered="1"/>
  <pageMargins left="0.5118110236220472" right="0.3937007874015748" top="0.7480314960629921" bottom="0.7480314960629921" header="0.31496062992125984" footer="0.31496062992125984"/>
  <pageSetup fitToHeight="0" horizontalDpi="600" verticalDpi="6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6.875" style="0" customWidth="1"/>
    <col min="2" max="2" width="25.50390625" style="0" bestFit="1" customWidth="1"/>
    <col min="3" max="3" width="13.875" style="0" bestFit="1" customWidth="1"/>
    <col min="4" max="4" width="7.25390625" style="0" customWidth="1"/>
    <col min="5" max="5" width="2.75390625" style="0" customWidth="1"/>
    <col min="6" max="7" width="2.625" style="0" bestFit="1" customWidth="1"/>
    <col min="8" max="8" width="13.875" style="0" bestFit="1" customWidth="1"/>
    <col min="9" max="9" width="14.50390625" style="0" bestFit="1" customWidth="1"/>
    <col min="10" max="14" width="14.875" style="0" bestFit="1" customWidth="1"/>
    <col min="15" max="16" width="13.875" style="0" bestFit="1" customWidth="1"/>
  </cols>
  <sheetData>
    <row r="1" spans="1:16" ht="18" thickBot="1">
      <c r="A1" s="234" t="s">
        <v>264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/>
      <c r="P1" s="237"/>
    </row>
    <row r="2" spans="1:16" ht="15">
      <c r="A2" s="238" t="s">
        <v>265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40"/>
      <c r="P2" s="241"/>
    </row>
    <row r="3" spans="1:16" ht="15">
      <c r="A3" s="242" t="s">
        <v>262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4"/>
      <c r="P3" s="245"/>
    </row>
    <row r="4" spans="1:16" ht="15">
      <c r="A4" s="242" t="s">
        <v>243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4"/>
      <c r="P4" s="245"/>
    </row>
    <row r="5" spans="1:16" ht="15">
      <c r="A5" s="246" t="s">
        <v>244</v>
      </c>
      <c r="B5" s="248" t="s">
        <v>245</v>
      </c>
      <c r="C5" s="250" t="s">
        <v>246</v>
      </c>
      <c r="D5" s="250" t="s">
        <v>247</v>
      </c>
      <c r="E5" s="252" t="s">
        <v>248</v>
      </c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4"/>
    </row>
    <row r="6" spans="1:16" ht="15">
      <c r="A6" s="247"/>
      <c r="B6" s="249"/>
      <c r="C6" s="251"/>
      <c r="D6" s="251"/>
      <c r="E6" s="186" t="s">
        <v>249</v>
      </c>
      <c r="F6" s="186" t="s">
        <v>250</v>
      </c>
      <c r="G6" s="186" t="s">
        <v>251</v>
      </c>
      <c r="H6" s="186" t="s">
        <v>249</v>
      </c>
      <c r="I6" s="186" t="s">
        <v>250</v>
      </c>
      <c r="J6" s="186" t="s">
        <v>251</v>
      </c>
      <c r="K6" s="186" t="s">
        <v>252</v>
      </c>
      <c r="L6" s="186" t="s">
        <v>253</v>
      </c>
      <c r="M6" s="186" t="s">
        <v>254</v>
      </c>
      <c r="N6" s="186" t="s">
        <v>255</v>
      </c>
      <c r="O6" s="186" t="s">
        <v>256</v>
      </c>
      <c r="P6" s="187" t="s">
        <v>246</v>
      </c>
    </row>
    <row r="7" spans="1:16" ht="15">
      <c r="A7" s="226" t="s">
        <v>257</v>
      </c>
      <c r="B7" s="227"/>
      <c r="C7" s="227"/>
      <c r="D7" s="228"/>
      <c r="E7" s="229"/>
      <c r="F7" s="230"/>
      <c r="G7" s="230"/>
      <c r="H7" s="231"/>
      <c r="I7" s="232"/>
      <c r="J7" s="232"/>
      <c r="K7" s="232"/>
      <c r="L7" s="232"/>
      <c r="M7" s="232"/>
      <c r="N7" s="232"/>
      <c r="O7" s="232"/>
      <c r="P7" s="233"/>
    </row>
    <row r="8" spans="1:16" ht="15">
      <c r="A8" s="188">
        <v>1</v>
      </c>
      <c r="B8" s="189" t="str">
        <f>PLANILHA!A8</f>
        <v>CANTEIRO DE OBRAS</v>
      </c>
      <c r="C8" s="190">
        <f>PLANILHA!F6</f>
        <v>79052.83</v>
      </c>
      <c r="D8" s="191">
        <f>C8/C14</f>
        <v>0.08614087786649118</v>
      </c>
      <c r="E8" s="224"/>
      <c r="F8" s="225"/>
      <c r="G8" s="225"/>
      <c r="H8" s="192">
        <f>C8*0.7</f>
        <v>55336.981</v>
      </c>
      <c r="I8" s="192">
        <f>C8*0.3</f>
        <v>23715.849</v>
      </c>
      <c r="J8" s="207"/>
      <c r="K8" s="207"/>
      <c r="L8" s="207"/>
      <c r="M8" s="207"/>
      <c r="N8" s="207"/>
      <c r="O8" s="207"/>
      <c r="P8" s="193">
        <f>SUM(H8:O8)</f>
        <v>79052.83</v>
      </c>
    </row>
    <row r="9" spans="1:16" ht="15">
      <c r="A9" s="188">
        <v>2</v>
      </c>
      <c r="B9" s="197" t="str">
        <f>PLANILHA!A26</f>
        <v>ADMINISTRAÇÃO LOCAL </v>
      </c>
      <c r="C9" s="190">
        <f>PLANILHA!F26</f>
        <v>55191</v>
      </c>
      <c r="D9" s="191">
        <f>C9/C14</f>
        <v>0.06013954453407315</v>
      </c>
      <c r="E9" s="224"/>
      <c r="F9" s="225"/>
      <c r="G9" s="225"/>
      <c r="H9" s="194">
        <f>((H8+H10+H11)/($C$12-$C$9)*55191)</f>
        <v>6632.614359857759</v>
      </c>
      <c r="I9" s="194">
        <f aca="true" t="shared" si="0" ref="I9:O9">((I8+I10+I11)/($C$12-$C$9)*55191)</f>
        <v>6155.1127120926385</v>
      </c>
      <c r="J9" s="194">
        <f t="shared" si="0"/>
        <v>8480.65458560992</v>
      </c>
      <c r="K9" s="194">
        <f t="shared" si="0"/>
        <v>8480.65458560992</v>
      </c>
      <c r="L9" s="194">
        <f t="shared" si="0"/>
        <v>8480.65458560992</v>
      </c>
      <c r="M9" s="194">
        <f t="shared" si="0"/>
        <v>8480.65458560992</v>
      </c>
      <c r="N9" s="194">
        <f t="shared" si="0"/>
        <v>6559.12188331248</v>
      </c>
      <c r="O9" s="194">
        <f t="shared" si="0"/>
        <v>1921.532702297441</v>
      </c>
      <c r="P9" s="193">
        <f>SUM(H9:O9)</f>
        <v>55190.99999999999</v>
      </c>
    </row>
    <row r="10" spans="1:16" ht="15">
      <c r="A10" s="188">
        <v>3</v>
      </c>
      <c r="B10" s="197" t="str">
        <f>PLANILHA!A29</f>
        <v>REDE COLETOR BEIRA RIO</v>
      </c>
      <c r="C10" s="190">
        <f>PLANILHA!F29</f>
        <v>483174.77999999997</v>
      </c>
      <c r="D10" s="191">
        <f>C10/$C$14</f>
        <v>0.5264972767217662</v>
      </c>
      <c r="E10" s="224"/>
      <c r="F10" s="225"/>
      <c r="G10" s="225"/>
      <c r="H10" s="194">
        <f>C10*0.1</f>
        <v>48317.478</v>
      </c>
      <c r="I10" s="194">
        <f aca="true" t="shared" si="1" ref="I10:N10">$C$10*0.15</f>
        <v>72476.21699999999</v>
      </c>
      <c r="J10" s="194">
        <f t="shared" si="1"/>
        <v>72476.21699999999</v>
      </c>
      <c r="K10" s="194">
        <f t="shared" si="1"/>
        <v>72476.21699999999</v>
      </c>
      <c r="L10" s="194">
        <f t="shared" si="1"/>
        <v>72476.21699999999</v>
      </c>
      <c r="M10" s="194">
        <f t="shared" si="1"/>
        <v>72476.21699999999</v>
      </c>
      <c r="N10" s="194">
        <f t="shared" si="1"/>
        <v>72476.21699999999</v>
      </c>
      <c r="O10" s="196"/>
      <c r="P10" s="193">
        <f>SUM(H10:O10)</f>
        <v>483174.77999999997</v>
      </c>
    </row>
    <row r="11" spans="1:16" ht="15.75" thickBot="1">
      <c r="A11" s="188">
        <v>4</v>
      </c>
      <c r="B11" s="197" t="str">
        <f>PLANILHA!A55</f>
        <v>REDE COLETORA BACIA C2</v>
      </c>
      <c r="C11" s="190">
        <f>PLANILHA!F55</f>
        <v>300297.02</v>
      </c>
      <c r="D11" s="191">
        <f>C11/C14</f>
        <v>0.3272223008776695</v>
      </c>
      <c r="E11" s="224"/>
      <c r="F11" s="225"/>
      <c r="G11" s="225"/>
      <c r="H11" s="195"/>
      <c r="I11" s="198"/>
      <c r="J11" s="194">
        <f>$C$11*0.2</f>
        <v>60059.40400000001</v>
      </c>
      <c r="K11" s="194">
        <f>$C$11*0.2</f>
        <v>60059.40400000001</v>
      </c>
      <c r="L11" s="194">
        <f>$C$11*0.2</f>
        <v>60059.40400000001</v>
      </c>
      <c r="M11" s="194">
        <f>$C$11*0.2</f>
        <v>60059.40400000001</v>
      </c>
      <c r="N11" s="194">
        <f>$C$11*0.1</f>
        <v>30029.702000000005</v>
      </c>
      <c r="O11" s="194">
        <f>$C$11*0.1</f>
        <v>30029.702000000005</v>
      </c>
      <c r="P11" s="193">
        <f>SUM(H11:O11)</f>
        <v>300297.02</v>
      </c>
    </row>
    <row r="12" spans="1:16" ht="15">
      <c r="A12" s="218" t="s">
        <v>258</v>
      </c>
      <c r="B12" s="219"/>
      <c r="C12" s="199">
        <f>SUM(C8:C11)</f>
        <v>917715.63</v>
      </c>
      <c r="D12" s="200">
        <f>SUM(D8:D11)</f>
        <v>1</v>
      </c>
      <c r="E12" s="220"/>
      <c r="F12" s="221"/>
      <c r="G12" s="221"/>
      <c r="H12" s="201">
        <f aca="true" t="shared" si="2" ref="H12:O12">SUM(H8:H11)</f>
        <v>110287.07335985776</v>
      </c>
      <c r="I12" s="201">
        <f t="shared" si="2"/>
        <v>102347.17871209263</v>
      </c>
      <c r="J12" s="201">
        <f t="shared" si="2"/>
        <v>141016.27558560992</v>
      </c>
      <c r="K12" s="201">
        <f t="shared" si="2"/>
        <v>141016.27558560992</v>
      </c>
      <c r="L12" s="201">
        <f t="shared" si="2"/>
        <v>141016.27558560992</v>
      </c>
      <c r="M12" s="201">
        <f t="shared" si="2"/>
        <v>141016.27558560992</v>
      </c>
      <c r="N12" s="201">
        <f t="shared" si="2"/>
        <v>109065.04088331248</v>
      </c>
      <c r="O12" s="201">
        <f t="shared" si="2"/>
        <v>31951.234702297446</v>
      </c>
      <c r="P12" s="202">
        <f>O14</f>
        <v>917715.6300000001</v>
      </c>
    </row>
    <row r="13" spans="1:16" ht="15.75" thickBot="1">
      <c r="A13" s="214" t="s">
        <v>259</v>
      </c>
      <c r="B13" s="215"/>
      <c r="C13" s="215"/>
      <c r="D13" s="215"/>
      <c r="E13" s="215"/>
      <c r="F13" s="215"/>
      <c r="G13" s="215"/>
      <c r="H13" s="203">
        <f>H12/C12</f>
        <v>0.12017565109995758</v>
      </c>
      <c r="I13" s="203">
        <f>I12/C12</f>
        <v>0.11152384831027955</v>
      </c>
      <c r="J13" s="203">
        <f>J12/C12</f>
        <v>0.15366010011795259</v>
      </c>
      <c r="K13" s="203">
        <f>K12/C12</f>
        <v>0.15366010011795259</v>
      </c>
      <c r="L13" s="203">
        <f>L12/C12</f>
        <v>0.15366010011795259</v>
      </c>
      <c r="M13" s="203">
        <f>M12/C12</f>
        <v>0.15366010011795259</v>
      </c>
      <c r="N13" s="203">
        <f>N12/C12</f>
        <v>0.1188440485461847</v>
      </c>
      <c r="O13" s="203">
        <f>O12/C12</f>
        <v>0.03481605157176788</v>
      </c>
      <c r="P13" s="204">
        <f>SUM(H13:O13)</f>
        <v>1</v>
      </c>
    </row>
    <row r="14" spans="1:16" ht="15">
      <c r="A14" s="218" t="s">
        <v>260</v>
      </c>
      <c r="B14" s="219"/>
      <c r="C14" s="199">
        <f>SUM(C12)</f>
        <v>917715.63</v>
      </c>
      <c r="D14" s="200">
        <f>SUM(D12)</f>
        <v>1</v>
      </c>
      <c r="E14" s="222"/>
      <c r="F14" s="223"/>
      <c r="G14" s="223"/>
      <c r="H14" s="205">
        <f>H12</f>
        <v>110287.07335985776</v>
      </c>
      <c r="I14" s="205">
        <f aca="true" t="shared" si="3" ref="I14:O14">I12+H14</f>
        <v>212634.2520719504</v>
      </c>
      <c r="J14" s="205">
        <f t="shared" si="3"/>
        <v>353650.5276575603</v>
      </c>
      <c r="K14" s="205">
        <f t="shared" si="3"/>
        <v>494666.80324317026</v>
      </c>
      <c r="L14" s="205">
        <f t="shared" si="3"/>
        <v>635683.0788287802</v>
      </c>
      <c r="M14" s="205">
        <f t="shared" si="3"/>
        <v>776699.3544143902</v>
      </c>
      <c r="N14" s="205">
        <f t="shared" si="3"/>
        <v>885764.3952977026</v>
      </c>
      <c r="O14" s="205">
        <f t="shared" si="3"/>
        <v>917715.6300000001</v>
      </c>
      <c r="P14" s="206"/>
    </row>
    <row r="15" spans="1:16" ht="15.75" thickBot="1">
      <c r="A15" s="214" t="s">
        <v>261</v>
      </c>
      <c r="B15" s="215"/>
      <c r="C15" s="215"/>
      <c r="D15" s="215"/>
      <c r="E15" s="215"/>
      <c r="F15" s="215"/>
      <c r="G15" s="215"/>
      <c r="H15" s="203">
        <f>H14/C14</f>
        <v>0.12017565109995758</v>
      </c>
      <c r="I15" s="203">
        <f>I14/C14</f>
        <v>0.23169949941023715</v>
      </c>
      <c r="J15" s="203">
        <f>J14/C14</f>
        <v>0.3853595995281897</v>
      </c>
      <c r="K15" s="203">
        <f>K14/C14</f>
        <v>0.5390196996461423</v>
      </c>
      <c r="L15" s="203">
        <f>L14/C14</f>
        <v>0.6926797997640949</v>
      </c>
      <c r="M15" s="203">
        <f>M14/C14</f>
        <v>0.8463398998820475</v>
      </c>
      <c r="N15" s="203">
        <f>N14/C14</f>
        <v>0.9651839484282322</v>
      </c>
      <c r="O15" s="203">
        <f>O14/C14</f>
        <v>1.0000000000000002</v>
      </c>
      <c r="P15" s="204"/>
    </row>
    <row r="17" spans="1:13" ht="15">
      <c r="A17" s="216" t="s">
        <v>263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</row>
  </sheetData>
  <sheetProtection/>
  <mergeCells count="23">
    <mergeCell ref="A1:P1"/>
    <mergeCell ref="A2:P2"/>
    <mergeCell ref="A3:P3"/>
    <mergeCell ref="A4:P4"/>
    <mergeCell ref="A5:A6"/>
    <mergeCell ref="B5:B6"/>
    <mergeCell ref="C5:C6"/>
    <mergeCell ref="D5:D6"/>
    <mergeCell ref="E5:P5"/>
    <mergeCell ref="E9:G9"/>
    <mergeCell ref="E10:G10"/>
    <mergeCell ref="E11:G11"/>
    <mergeCell ref="A7:D7"/>
    <mergeCell ref="E7:G7"/>
    <mergeCell ref="H7:P7"/>
    <mergeCell ref="E8:G8"/>
    <mergeCell ref="A15:G15"/>
    <mergeCell ref="A17:M17"/>
    <mergeCell ref="A12:B12"/>
    <mergeCell ref="E12:G12"/>
    <mergeCell ref="A13:G13"/>
    <mergeCell ref="A14:B14"/>
    <mergeCell ref="E14:G14"/>
  </mergeCells>
  <printOptions horizontalCentered="1"/>
  <pageMargins left="0.5118110236220472" right="0.5118110236220472" top="1.3779527559055118" bottom="0.7874015748031497" header="0.31496062992125984" footer="0.31496062992125984"/>
  <pageSetup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2"/>
  <sheetViews>
    <sheetView zoomScalePageLayoutView="0" workbookViewId="0" topLeftCell="A142">
      <selection activeCell="O130" sqref="O130"/>
    </sheetView>
  </sheetViews>
  <sheetFormatPr defaultColWidth="9.00390625" defaultRowHeight="12.75"/>
  <cols>
    <col min="1" max="1" width="13.375" style="0" customWidth="1"/>
    <col min="2" max="2" width="10.50390625" style="0" customWidth="1"/>
    <col min="3" max="3" width="9.875" style="0" customWidth="1"/>
    <col min="4" max="5" width="10.375" style="0" customWidth="1"/>
    <col min="6" max="6" width="9.75390625" style="0" customWidth="1"/>
  </cols>
  <sheetData>
    <row r="1" spans="1:8" s="92" customFormat="1" ht="24.75" customHeight="1">
      <c r="A1" s="265" t="s">
        <v>52</v>
      </c>
      <c r="B1" s="266"/>
      <c r="C1" s="266"/>
      <c r="D1" s="266"/>
      <c r="E1" s="266"/>
      <c r="F1" s="266"/>
      <c r="G1" s="266"/>
      <c r="H1" s="267"/>
    </row>
    <row r="2" spans="1:8" s="92" customFormat="1" ht="19.5" customHeight="1">
      <c r="A2" s="262" t="s">
        <v>213</v>
      </c>
      <c r="B2" s="263"/>
      <c r="C2" s="263"/>
      <c r="D2" s="263"/>
      <c r="E2" s="263"/>
      <c r="F2" s="263"/>
      <c r="G2" s="263"/>
      <c r="H2" s="264"/>
    </row>
    <row r="3" spans="1:8" s="92" customFormat="1" ht="12">
      <c r="A3" s="256" t="s">
        <v>53</v>
      </c>
      <c r="B3" s="257"/>
      <c r="C3" s="257"/>
      <c r="D3" s="257"/>
      <c r="E3" s="257"/>
      <c r="F3" s="257"/>
      <c r="G3" s="257"/>
      <c r="H3" s="258"/>
    </row>
    <row r="4" spans="1:8" s="92" customFormat="1" ht="12.75">
      <c r="A4" s="30">
        <v>7070100450</v>
      </c>
      <c r="B4" s="255" t="str">
        <f>VLOOKUP(A4,'[18]SERV_OUT 17'!A:E,2,FALSE)</f>
        <v>CRAV ESTACA PERFIL "I" BITOLA W 150X13</v>
      </c>
      <c r="C4" s="255"/>
      <c r="D4" s="255"/>
      <c r="E4" s="255"/>
      <c r="F4" s="255"/>
      <c r="G4" s="31">
        <f>ROUNDUP(SUM(C16),0)</f>
        <v>171</v>
      </c>
      <c r="H4" s="32" t="str">
        <f>VLOOKUP(A4,'[18]SERV_OUT 17'!A:D,4,FALSE)</f>
        <v>M</v>
      </c>
    </row>
    <row r="5" spans="1:8" s="19" customFormat="1" ht="12.75" customHeight="1">
      <c r="A5" s="259" t="s">
        <v>54</v>
      </c>
      <c r="B5" s="260"/>
      <c r="C5" s="260"/>
      <c r="D5" s="260"/>
      <c r="E5" s="260"/>
      <c r="F5" s="260"/>
      <c r="G5" s="260"/>
      <c r="H5" s="261"/>
    </row>
    <row r="6" spans="1:8" s="19" customFormat="1" ht="12.75" customHeight="1">
      <c r="A6" s="20"/>
      <c r="B6" s="13"/>
      <c r="C6" s="93"/>
      <c r="D6" s="93"/>
      <c r="E6" s="93"/>
      <c r="F6" s="25" t="s">
        <v>55</v>
      </c>
      <c r="G6" s="93"/>
      <c r="H6" s="94"/>
    </row>
    <row r="7" spans="1:8" s="19" customFormat="1" ht="12.75" customHeight="1">
      <c r="A7" s="20" t="s">
        <v>56</v>
      </c>
      <c r="B7" s="14">
        <f>B72</f>
        <v>144</v>
      </c>
      <c r="C7" s="15" t="s">
        <v>57</v>
      </c>
      <c r="D7" s="14">
        <v>6</v>
      </c>
      <c r="E7" s="15" t="s">
        <v>14</v>
      </c>
      <c r="F7" s="14">
        <f>B7/D7</f>
        <v>24</v>
      </c>
      <c r="G7" s="14"/>
      <c r="H7" s="26"/>
    </row>
    <row r="8" spans="1:8" s="19" customFormat="1" ht="12.75" customHeight="1">
      <c r="A8" s="20" t="s">
        <v>58</v>
      </c>
      <c r="B8" s="14">
        <f>B48</f>
        <v>3</v>
      </c>
      <c r="C8" s="15" t="s">
        <v>57</v>
      </c>
      <c r="D8" s="14">
        <v>1</v>
      </c>
      <c r="E8" s="15" t="s">
        <v>14</v>
      </c>
      <c r="F8" s="14">
        <f>B8/D8</f>
        <v>3</v>
      </c>
      <c r="G8" s="14"/>
      <c r="H8" s="26"/>
    </row>
    <row r="9" spans="1:8" s="19" customFormat="1" ht="12.75" customHeight="1">
      <c r="A9" s="20"/>
      <c r="B9" s="14"/>
      <c r="C9" s="15"/>
      <c r="D9" s="14"/>
      <c r="E9" s="15"/>
      <c r="F9" s="14"/>
      <c r="G9" s="14"/>
      <c r="H9" s="26"/>
    </row>
    <row r="10" spans="1:8" s="19" customFormat="1" ht="12.75" customHeight="1">
      <c r="A10" s="95"/>
      <c r="B10" s="13" t="s">
        <v>59</v>
      </c>
      <c r="C10" s="14"/>
      <c r="D10" s="15" t="s">
        <v>60</v>
      </c>
      <c r="E10" s="14"/>
      <c r="F10" s="27"/>
      <c r="G10" s="14"/>
      <c r="H10" s="26"/>
    </row>
    <row r="11" spans="1:8" s="19" customFormat="1" ht="12.75" customHeight="1">
      <c r="A11" s="96" t="s">
        <v>61</v>
      </c>
      <c r="B11" s="14">
        <v>3</v>
      </c>
      <c r="C11" s="15" t="s">
        <v>13</v>
      </c>
      <c r="D11" s="14">
        <v>2</v>
      </c>
      <c r="E11" s="15" t="s">
        <v>13</v>
      </c>
      <c r="F11" s="14">
        <f>F7</f>
        <v>24</v>
      </c>
      <c r="G11" s="21"/>
      <c r="H11" s="22"/>
    </row>
    <row r="12" spans="1:8" s="19" customFormat="1" ht="12.75" customHeight="1">
      <c r="A12" s="96" t="s">
        <v>62</v>
      </c>
      <c r="B12" s="14">
        <v>3</v>
      </c>
      <c r="C12" s="15" t="s">
        <v>13</v>
      </c>
      <c r="D12" s="14">
        <v>3</v>
      </c>
      <c r="E12" s="15" t="s">
        <v>13</v>
      </c>
      <c r="F12" s="14">
        <f>F8</f>
        <v>3</v>
      </c>
      <c r="G12" s="21"/>
      <c r="H12" s="22"/>
    </row>
    <row r="13" spans="1:8" s="19" customFormat="1" ht="12.75" customHeight="1">
      <c r="A13" s="95"/>
      <c r="B13" s="14"/>
      <c r="C13" s="14"/>
      <c r="D13" s="14"/>
      <c r="E13" s="14"/>
      <c r="F13" s="14"/>
      <c r="G13" s="21"/>
      <c r="H13" s="22"/>
    </row>
    <row r="14" spans="1:8" s="92" customFormat="1" ht="12.75">
      <c r="A14" s="97"/>
      <c r="B14" s="15" t="s">
        <v>14</v>
      </c>
      <c r="C14" s="14">
        <f>B11*D11*F11</f>
        <v>144</v>
      </c>
      <c r="D14" s="16" t="s">
        <v>1</v>
      </c>
      <c r="E14" s="98"/>
      <c r="F14" s="98"/>
      <c r="G14" s="99"/>
      <c r="H14" s="100"/>
    </row>
    <row r="15" spans="1:8" s="92" customFormat="1" ht="12.75">
      <c r="A15" s="97"/>
      <c r="B15" s="15" t="s">
        <v>14</v>
      </c>
      <c r="C15" s="14">
        <f>B12*D12*F12</f>
        <v>27</v>
      </c>
      <c r="D15" s="16" t="s">
        <v>1</v>
      </c>
      <c r="E15" s="98"/>
      <c r="F15" s="98"/>
      <c r="G15" s="99"/>
      <c r="H15" s="100"/>
    </row>
    <row r="16" spans="1:8" s="92" customFormat="1" ht="12.75">
      <c r="A16" s="97"/>
      <c r="B16" s="14"/>
      <c r="C16" s="27">
        <f>C15+C14</f>
        <v>171</v>
      </c>
      <c r="D16" s="16" t="s">
        <v>1</v>
      </c>
      <c r="E16" s="98"/>
      <c r="F16" s="98"/>
      <c r="G16" s="99"/>
      <c r="H16" s="100"/>
    </row>
    <row r="17" spans="1:8" s="92" customFormat="1" ht="12.75">
      <c r="A17" s="97"/>
      <c r="B17" s="98"/>
      <c r="C17" s="98"/>
      <c r="D17" s="98"/>
      <c r="E17" s="98"/>
      <c r="F17" s="98"/>
      <c r="G17" s="99"/>
      <c r="H17" s="100"/>
    </row>
    <row r="18" spans="1:8" s="92" customFormat="1" ht="12.75">
      <c r="A18" s="30">
        <v>7070100520</v>
      </c>
      <c r="B18" s="255" t="str">
        <f>VLOOKUP(A18,'[18]SERV_OUT 17'!A:E,2,FALSE)</f>
        <v>BASE 80X60X40CM REDE DN150 A 400-RIO</v>
      </c>
      <c r="C18" s="255"/>
      <c r="D18" s="255"/>
      <c r="E18" s="255"/>
      <c r="F18" s="255"/>
      <c r="G18" s="31">
        <f>ROUNDUP(SUM(F23),0)</f>
        <v>27</v>
      </c>
      <c r="H18" s="32" t="str">
        <f>VLOOKUP(A18,'[18]SERV_OUT 17'!A:D,4,FALSE)</f>
        <v>UN</v>
      </c>
    </row>
    <row r="19" spans="1:8" s="19" customFormat="1" ht="12.75" customHeight="1">
      <c r="A19" s="259" t="s">
        <v>54</v>
      </c>
      <c r="B19" s="260"/>
      <c r="C19" s="260"/>
      <c r="D19" s="260"/>
      <c r="E19" s="260"/>
      <c r="F19" s="260"/>
      <c r="G19" s="260"/>
      <c r="H19" s="261"/>
    </row>
    <row r="20" spans="1:8" s="19" customFormat="1" ht="12.75" customHeight="1">
      <c r="A20" s="20"/>
      <c r="B20" s="13"/>
      <c r="C20" s="93"/>
      <c r="D20" s="93"/>
      <c r="E20" s="93"/>
      <c r="F20" s="25" t="s">
        <v>55</v>
      </c>
      <c r="G20" s="16"/>
      <c r="H20" s="26"/>
    </row>
    <row r="21" spans="1:8" s="19" customFormat="1" ht="12.75" customHeight="1">
      <c r="A21" s="20" t="s">
        <v>56</v>
      </c>
      <c r="B21" s="14">
        <f>B7</f>
        <v>144</v>
      </c>
      <c r="C21" s="15" t="s">
        <v>57</v>
      </c>
      <c r="D21" s="14">
        <v>6</v>
      </c>
      <c r="E21" s="15" t="s">
        <v>14</v>
      </c>
      <c r="F21" s="14">
        <f>B21/D21</f>
        <v>24</v>
      </c>
      <c r="G21" s="16" t="s">
        <v>2</v>
      </c>
      <c r="H21" s="26"/>
    </row>
    <row r="22" spans="1:8" s="19" customFormat="1" ht="12.75" customHeight="1">
      <c r="A22" s="20" t="s">
        <v>58</v>
      </c>
      <c r="B22" s="14">
        <f>B8</f>
        <v>3</v>
      </c>
      <c r="C22" s="15" t="s">
        <v>57</v>
      </c>
      <c r="D22" s="14">
        <v>1</v>
      </c>
      <c r="E22" s="15" t="s">
        <v>14</v>
      </c>
      <c r="F22" s="14">
        <f>B22/D22</f>
        <v>3</v>
      </c>
      <c r="G22" s="16" t="s">
        <v>2</v>
      </c>
      <c r="H22" s="26"/>
    </row>
    <row r="23" spans="1:8" s="19" customFormat="1" ht="12.75" customHeight="1">
      <c r="A23" s="95"/>
      <c r="B23" s="14"/>
      <c r="C23" s="14"/>
      <c r="D23" s="14"/>
      <c r="E23" s="14"/>
      <c r="F23" s="27">
        <f>F22+F21</f>
        <v>27</v>
      </c>
      <c r="G23" s="16" t="s">
        <v>2</v>
      </c>
      <c r="H23" s="26"/>
    </row>
    <row r="24" spans="1:8" s="92" customFormat="1" ht="12">
      <c r="A24" s="33"/>
      <c r="B24" s="34"/>
      <c r="C24" s="35"/>
      <c r="D24" s="36"/>
      <c r="E24" s="36"/>
      <c r="F24" s="37"/>
      <c r="G24" s="36"/>
      <c r="H24" s="38"/>
    </row>
    <row r="25" spans="1:8" s="92" customFormat="1" ht="12.75">
      <c r="A25" s="30">
        <v>7070100480</v>
      </c>
      <c r="B25" s="255" t="str">
        <f>VLOOKUP(A25,'[18]SERV_OUT 17'!A:E,2,FALSE)</f>
        <v>PILAR 40X20CM REDE DN150 A 250-RIO</v>
      </c>
      <c r="C25" s="255"/>
      <c r="D25" s="255"/>
      <c r="E25" s="255"/>
      <c r="F25" s="255"/>
      <c r="G25" s="31">
        <f>ROUNDUP(SUM(F31),0)</f>
        <v>24</v>
      </c>
      <c r="H25" s="32" t="str">
        <f>VLOOKUP(A25,'[18]SERV_OUT 17'!A:D,4,FALSE)</f>
        <v>M</v>
      </c>
    </row>
    <row r="26" spans="1:8" s="19" customFormat="1" ht="12.75" customHeight="1">
      <c r="A26" s="259" t="s">
        <v>63</v>
      </c>
      <c r="B26" s="260"/>
      <c r="C26" s="260"/>
      <c r="D26" s="260"/>
      <c r="E26" s="260"/>
      <c r="F26" s="260"/>
      <c r="G26" s="260"/>
      <c r="H26" s="261"/>
    </row>
    <row r="27" spans="1:8" s="19" customFormat="1" ht="12.75" customHeight="1">
      <c r="A27" s="20"/>
      <c r="B27" s="13"/>
      <c r="C27" s="93"/>
      <c r="D27" s="93"/>
      <c r="E27" s="93"/>
      <c r="F27" s="25" t="s">
        <v>55</v>
      </c>
      <c r="G27" s="16"/>
      <c r="H27" s="94"/>
    </row>
    <row r="28" spans="1:8" s="19" customFormat="1" ht="12.75" customHeight="1">
      <c r="A28" s="20" t="s">
        <v>56</v>
      </c>
      <c r="B28" s="14">
        <f>B21</f>
        <v>144</v>
      </c>
      <c r="C28" s="15" t="s">
        <v>57</v>
      </c>
      <c r="D28" s="14">
        <v>6</v>
      </c>
      <c r="E28" s="21"/>
      <c r="F28" s="14">
        <f>B28/D28</f>
        <v>24</v>
      </c>
      <c r="G28" s="16" t="s">
        <v>2</v>
      </c>
      <c r="H28" s="94"/>
    </row>
    <row r="29" spans="1:8" s="19" customFormat="1" ht="12.75" customHeight="1">
      <c r="A29" s="20"/>
      <c r="B29" s="14"/>
      <c r="C29" s="15"/>
      <c r="D29" s="14"/>
      <c r="E29" s="15"/>
      <c r="F29" s="14"/>
      <c r="G29" s="16"/>
      <c r="H29" s="94"/>
    </row>
    <row r="30" spans="1:8" s="19" customFormat="1" ht="12.75" customHeight="1">
      <c r="A30" s="20"/>
      <c r="B30" s="13" t="s">
        <v>64</v>
      </c>
      <c r="C30" s="15"/>
      <c r="D30" s="14" t="s">
        <v>65</v>
      </c>
      <c r="E30" s="15"/>
      <c r="F30" s="14"/>
      <c r="G30" s="16"/>
      <c r="H30" s="94"/>
    </row>
    <row r="31" spans="1:8" s="19" customFormat="1" ht="12.75" customHeight="1">
      <c r="A31" s="20"/>
      <c r="B31" s="14">
        <v>1</v>
      </c>
      <c r="C31" s="15" t="s">
        <v>13</v>
      </c>
      <c r="D31" s="14">
        <f>F28</f>
        <v>24</v>
      </c>
      <c r="E31" s="15" t="s">
        <v>14</v>
      </c>
      <c r="F31" s="27">
        <f>D31*B31</f>
        <v>24</v>
      </c>
      <c r="G31" s="16" t="s">
        <v>1</v>
      </c>
      <c r="H31" s="94"/>
    </row>
    <row r="32" spans="1:8" s="92" customFormat="1" ht="12">
      <c r="A32" s="33"/>
      <c r="B32" s="34"/>
      <c r="C32" s="35"/>
      <c r="D32" s="36"/>
      <c r="E32" s="36"/>
      <c r="F32" s="37"/>
      <c r="G32" s="36"/>
      <c r="H32" s="38"/>
    </row>
    <row r="33" spans="1:8" s="92" customFormat="1" ht="12">
      <c r="A33" s="256" t="s">
        <v>51</v>
      </c>
      <c r="B33" s="257"/>
      <c r="C33" s="257"/>
      <c r="D33" s="257"/>
      <c r="E33" s="257"/>
      <c r="F33" s="257"/>
      <c r="G33" s="257"/>
      <c r="H33" s="258"/>
    </row>
    <row r="34" spans="1:8" s="92" customFormat="1" ht="12.75">
      <c r="A34" s="30">
        <v>7080100120</v>
      </c>
      <c r="B34" s="255" t="str">
        <f>VLOOKUP(A34,'[18]SERV_OUT 17'!A:E,2,FALSE)</f>
        <v>PV DN600 BEIRA RIO PROF ATE 1,25M-ENTER</v>
      </c>
      <c r="C34" s="255"/>
      <c r="D34" s="255"/>
      <c r="E34" s="255"/>
      <c r="F34" s="255"/>
      <c r="G34" s="31">
        <f>ROUNDUP(SUM(B35),0)</f>
        <v>35</v>
      </c>
      <c r="H34" s="32" t="str">
        <f>VLOOKUP(A34,'[18]SERV_OUT 17'!A:D,4,FALSE)</f>
        <v>UN</v>
      </c>
    </row>
    <row r="35" spans="1:8" s="92" customFormat="1" ht="12">
      <c r="A35" s="33" t="s">
        <v>48</v>
      </c>
      <c r="B35" s="34">
        <f>'MEM REDE B RIO'!V5-B48</f>
        <v>35</v>
      </c>
      <c r="C35" s="35" t="s">
        <v>1</v>
      </c>
      <c r="D35" s="36"/>
      <c r="E35" s="36"/>
      <c r="F35" s="37"/>
      <c r="G35" s="36"/>
      <c r="H35" s="38"/>
    </row>
    <row r="36" spans="1:8" s="92" customFormat="1" ht="12">
      <c r="A36" s="33"/>
      <c r="B36" s="34"/>
      <c r="C36" s="35"/>
      <c r="D36" s="36"/>
      <c r="E36" s="36"/>
      <c r="F36" s="37"/>
      <c r="G36" s="36"/>
      <c r="H36" s="38"/>
    </row>
    <row r="37" spans="1:8" s="92" customFormat="1" ht="12.75">
      <c r="A37" s="30">
        <v>7080100130</v>
      </c>
      <c r="B37" s="255" t="str">
        <f>VLOOKUP(A37,'[18]SERV_OUT 17'!A:E,2,FALSE)</f>
        <v>PV DN600 BEIRA RIO PROF 1,26A1,75M-ENTER</v>
      </c>
      <c r="C37" s="255"/>
      <c r="D37" s="255"/>
      <c r="E37" s="255"/>
      <c r="F37" s="255"/>
      <c r="G37" s="31">
        <f>ROUNDUP(SUM(B38),0)</f>
        <v>1</v>
      </c>
      <c r="H37" s="32" t="str">
        <f>VLOOKUP(A37,'[18]SERV_OUT 17'!A:D,4,FALSE)</f>
        <v>UN</v>
      </c>
    </row>
    <row r="38" spans="1:8" s="92" customFormat="1" ht="12">
      <c r="A38" s="33" t="s">
        <v>48</v>
      </c>
      <c r="B38" s="34">
        <f>'MEM REDE B RIO'!V6</f>
        <v>1</v>
      </c>
      <c r="C38" s="35" t="s">
        <v>1</v>
      </c>
      <c r="D38" s="36"/>
      <c r="E38" s="36"/>
      <c r="F38" s="37"/>
      <c r="G38" s="36"/>
      <c r="H38" s="38"/>
    </row>
    <row r="39" spans="1:8" s="92" customFormat="1" ht="12">
      <c r="A39" s="33"/>
      <c r="B39" s="34"/>
      <c r="C39" s="35"/>
      <c r="D39" s="36"/>
      <c r="E39" s="36"/>
      <c r="F39" s="37"/>
      <c r="G39" s="36"/>
      <c r="H39" s="38"/>
    </row>
    <row r="40" spans="1:8" s="92" customFormat="1" ht="12.75">
      <c r="A40" s="30">
        <v>7080100140</v>
      </c>
      <c r="B40" s="255" t="str">
        <f>VLOOKUP(A40,'[18]SERV_OUT 17'!A:E,2,FALSE)</f>
        <v>PV DN600 BEIRA RIO PROF 1,76A2,25M-ENTER</v>
      </c>
      <c r="C40" s="255"/>
      <c r="D40" s="255"/>
      <c r="E40" s="255"/>
      <c r="F40" s="255"/>
      <c r="G40" s="31">
        <f>ROUNDUP(SUM(B41),0)</f>
        <v>1</v>
      </c>
      <c r="H40" s="32" t="str">
        <f>VLOOKUP(A40,'[18]SERV_OUT 17'!A:D,4,FALSE)</f>
        <v>UN</v>
      </c>
    </row>
    <row r="41" spans="1:8" s="92" customFormat="1" ht="12">
      <c r="A41" s="33" t="s">
        <v>48</v>
      </c>
      <c r="B41" s="34">
        <f>'MEM REDE B RIO'!V7</f>
        <v>1</v>
      </c>
      <c r="C41" s="35" t="s">
        <v>1</v>
      </c>
      <c r="D41" s="36"/>
      <c r="E41" s="36"/>
      <c r="F41" s="37"/>
      <c r="G41" s="36"/>
      <c r="H41" s="38"/>
    </row>
    <row r="42" spans="1:8" s="92" customFormat="1" ht="12">
      <c r="A42" s="33"/>
      <c r="B42" s="34"/>
      <c r="C42" s="35"/>
      <c r="D42" s="36"/>
      <c r="E42" s="36"/>
      <c r="F42" s="37"/>
      <c r="G42" s="36"/>
      <c r="H42" s="38"/>
    </row>
    <row r="43" spans="1:8" s="92" customFormat="1" ht="12.75">
      <c r="A43" s="30">
        <v>7080100190</v>
      </c>
      <c r="B43" s="255" t="str">
        <f>VLOOKUP(A43,'[18]SERV_OUT 17'!A:E,2,FALSE)</f>
        <v>PV DN800 BEIRA RIO PROF 2,76A3,25M-ENTER</v>
      </c>
      <c r="C43" s="255"/>
      <c r="D43" s="255"/>
      <c r="E43" s="255"/>
      <c r="F43" s="255"/>
      <c r="G43" s="31">
        <f>ROUNDUP(SUM(B44),0)</f>
        <v>1</v>
      </c>
      <c r="H43" s="32" t="str">
        <f>VLOOKUP(A43,'[18]SERV_OUT 17'!A:D,4,FALSE)</f>
        <v>UN</v>
      </c>
    </row>
    <row r="44" spans="1:8" s="92" customFormat="1" ht="12">
      <c r="A44" s="33" t="s">
        <v>48</v>
      </c>
      <c r="B44" s="34">
        <f>'MEM REDE B RIO'!V9</f>
        <v>1</v>
      </c>
      <c r="C44" s="35" t="s">
        <v>1</v>
      </c>
      <c r="D44" s="36"/>
      <c r="E44" s="36"/>
      <c r="F44" s="37"/>
      <c r="G44" s="36"/>
      <c r="H44" s="38"/>
    </row>
    <row r="45" spans="1:8" s="92" customFormat="1" ht="12">
      <c r="A45" s="33"/>
      <c r="B45" s="34"/>
      <c r="C45" s="35"/>
      <c r="D45" s="36"/>
      <c r="E45" s="36"/>
      <c r="F45" s="37"/>
      <c r="G45" s="36"/>
      <c r="H45" s="38"/>
    </row>
    <row r="46" spans="1:8" s="92" customFormat="1" ht="12.75">
      <c r="A46" s="30">
        <v>7080100210</v>
      </c>
      <c r="B46" s="255" t="str">
        <f>VLOOKUP(A46,'[18]SERV_OUT 17'!A:E,2,FALSE)</f>
        <v>PV DN600 BEIRA RIO PROF ATE 1,25M-AEREO</v>
      </c>
      <c r="C46" s="255"/>
      <c r="D46" s="255"/>
      <c r="E46" s="255"/>
      <c r="F46" s="255"/>
      <c r="G46" s="31">
        <f>ROUNDUP(SUM(B48),0)</f>
        <v>3</v>
      </c>
      <c r="H46" s="32" t="str">
        <f>VLOOKUP(A46,'[18]SERV_OUT 17'!A:D,4,FALSE)</f>
        <v>UN</v>
      </c>
    </row>
    <row r="47" spans="1:8" s="92" customFormat="1" ht="12.75">
      <c r="A47" s="101" t="s">
        <v>193</v>
      </c>
      <c r="B47" s="98"/>
      <c r="C47" s="98"/>
      <c r="D47" s="98"/>
      <c r="E47" s="98"/>
      <c r="F47" s="98"/>
      <c r="G47" s="99"/>
      <c r="H47" s="100"/>
    </row>
    <row r="48" spans="1:8" s="92" customFormat="1" ht="12">
      <c r="A48" s="33" t="s">
        <v>48</v>
      </c>
      <c r="B48" s="34">
        <v>3</v>
      </c>
      <c r="C48" s="35" t="s">
        <v>3</v>
      </c>
      <c r="D48" s="36"/>
      <c r="E48" s="36"/>
      <c r="F48" s="37"/>
      <c r="G48" s="36"/>
      <c r="H48" s="38"/>
    </row>
    <row r="49" spans="1:8" s="92" customFormat="1" ht="12">
      <c r="A49" s="33"/>
      <c r="B49" s="34"/>
      <c r="C49" s="35"/>
      <c r="D49" s="36"/>
      <c r="E49" s="36"/>
      <c r="F49" s="37"/>
      <c r="G49" s="36"/>
      <c r="H49" s="38"/>
    </row>
    <row r="50" spans="1:8" s="92" customFormat="1" ht="12.75">
      <c r="A50" s="30">
        <v>7210100720</v>
      </c>
      <c r="B50" s="255" t="str">
        <f>VLOOKUP(A50,'[18]SERV_OUT 17'!A:E,2,FALSE)</f>
        <v>TAMPAO FERRO FUNDIDO DN 600MM</v>
      </c>
      <c r="C50" s="255"/>
      <c r="D50" s="255"/>
      <c r="E50" s="255"/>
      <c r="F50" s="255"/>
      <c r="G50" s="31">
        <f>ROUNDUP(SUM(B51),0)</f>
        <v>41</v>
      </c>
      <c r="H50" s="32" t="str">
        <f>VLOOKUP(A50,'[18]SERV_OUT 17'!A:D,4,FALSE)</f>
        <v>UN</v>
      </c>
    </row>
    <row r="51" spans="1:8" s="92" customFormat="1" ht="12">
      <c r="A51" s="33" t="s">
        <v>48</v>
      </c>
      <c r="B51" s="34">
        <f>B35+B38+B41+B48+B44</f>
        <v>41</v>
      </c>
      <c r="C51" s="35" t="s">
        <v>1</v>
      </c>
      <c r="D51" s="36"/>
      <c r="E51" s="36"/>
      <c r="F51" s="37"/>
      <c r="G51" s="36"/>
      <c r="H51" s="38"/>
    </row>
    <row r="52" spans="1:8" s="92" customFormat="1" ht="12">
      <c r="A52" s="33"/>
      <c r="B52" s="34"/>
      <c r="C52" s="35"/>
      <c r="D52" s="36"/>
      <c r="E52" s="36"/>
      <c r="F52" s="37"/>
      <c r="G52" s="36"/>
      <c r="H52" s="38"/>
    </row>
    <row r="53" spans="1:8" s="92" customFormat="1" ht="12">
      <c r="A53" s="256" t="s">
        <v>46</v>
      </c>
      <c r="B53" s="257"/>
      <c r="C53" s="257"/>
      <c r="D53" s="257"/>
      <c r="E53" s="257"/>
      <c r="F53" s="257"/>
      <c r="G53" s="257"/>
      <c r="H53" s="258"/>
    </row>
    <row r="54" spans="1:8" s="92" customFormat="1" ht="12.75">
      <c r="A54" s="30">
        <v>7260100010</v>
      </c>
      <c r="B54" s="255" t="str">
        <f>VLOOKUP(A54,'[18]SERV_OUT 17'!A:E,2,FALSE)</f>
        <v>REDE ESG PVC NBR7362 150 ATE 1,25m S/PAV</v>
      </c>
      <c r="C54" s="255"/>
      <c r="D54" s="255"/>
      <c r="E54" s="255"/>
      <c r="F54" s="255"/>
      <c r="G54" s="31">
        <f>ROUNDUP(SUM(B56),0)</f>
        <v>708</v>
      </c>
      <c r="H54" s="32" t="str">
        <f>VLOOKUP(A54,'[18]SERV_OUT 17'!A:D,4,FALSE)</f>
        <v>M</v>
      </c>
    </row>
    <row r="55" spans="1:8" s="92" customFormat="1" ht="12.75">
      <c r="A55" s="97" t="s">
        <v>242</v>
      </c>
      <c r="B55" s="98"/>
      <c r="C55" s="98"/>
      <c r="D55" s="98"/>
      <c r="E55" s="98"/>
      <c r="F55" s="98"/>
      <c r="G55" s="99"/>
      <c r="H55" s="100"/>
    </row>
    <row r="56" spans="1:8" s="92" customFormat="1" ht="12">
      <c r="A56" s="33" t="s">
        <v>48</v>
      </c>
      <c r="B56" s="34">
        <f>'MEM REDE B RIO'!L5-B72</f>
        <v>708</v>
      </c>
      <c r="C56" s="35" t="s">
        <v>1</v>
      </c>
      <c r="D56" s="36"/>
      <c r="E56" s="36"/>
      <c r="F56" s="37"/>
      <c r="G56" s="36"/>
      <c r="H56" s="38"/>
    </row>
    <row r="57" spans="1:8" ht="12">
      <c r="A57" s="103"/>
      <c r="B57" s="104"/>
      <c r="C57" s="104"/>
      <c r="D57" s="104"/>
      <c r="E57" s="104"/>
      <c r="F57" s="104"/>
      <c r="G57" s="104"/>
      <c r="H57" s="105"/>
    </row>
    <row r="58" spans="1:8" s="92" customFormat="1" ht="12.75">
      <c r="A58" s="30">
        <v>7260100050</v>
      </c>
      <c r="B58" s="255" t="str">
        <f>VLOOKUP(A58,'[18]SERV_OUT 17'!A:E,2,FALSE)</f>
        <v>REDE ESG PVC NBR7362 150 1,26A1,75 S/PAV</v>
      </c>
      <c r="C58" s="255"/>
      <c r="D58" s="255"/>
      <c r="E58" s="255"/>
      <c r="F58" s="255"/>
      <c r="G58" s="31">
        <f>ROUNDUP(SUM(B60),0)</f>
        <v>22</v>
      </c>
      <c r="H58" s="32" t="str">
        <f>VLOOKUP(A58,'[18]SERV_OUT 17'!A:D,4,FALSE)</f>
        <v>M</v>
      </c>
    </row>
    <row r="59" spans="1:8" s="92" customFormat="1" ht="12.75">
      <c r="A59" s="108" t="s">
        <v>239</v>
      </c>
      <c r="B59" s="98"/>
      <c r="C59" s="180"/>
      <c r="D59" s="180"/>
      <c r="E59" s="180"/>
      <c r="F59" s="98"/>
      <c r="G59" s="181"/>
      <c r="H59" s="182"/>
    </row>
    <row r="60" spans="1:8" s="92" customFormat="1" ht="12">
      <c r="A60" s="39" t="s">
        <v>48</v>
      </c>
      <c r="B60" s="40">
        <f>'MEM REDE B RIO'!M5</f>
        <v>22</v>
      </c>
      <c r="C60" s="41" t="s">
        <v>1</v>
      </c>
      <c r="D60" s="42"/>
      <c r="E60" s="42"/>
      <c r="F60" s="43"/>
      <c r="G60" s="42"/>
      <c r="H60" s="44"/>
    </row>
    <row r="61" spans="1:8" ht="12">
      <c r="A61" s="172"/>
      <c r="B61" s="171"/>
      <c r="C61" s="171"/>
      <c r="D61" s="171"/>
      <c r="E61" s="171"/>
      <c r="F61" s="171"/>
      <c r="G61" s="171"/>
      <c r="H61" s="179"/>
    </row>
    <row r="62" spans="1:8" s="92" customFormat="1" ht="12.75">
      <c r="A62" s="30">
        <v>7260100110</v>
      </c>
      <c r="B62" s="255" t="str">
        <f>VLOOKUP(A62,'[18]SERV_OUT 17'!A:E,2,FALSE)</f>
        <v>REDE ESG PVC NBR7362 150 1,76A2,25 BLOCO</v>
      </c>
      <c r="C62" s="255"/>
      <c r="D62" s="255"/>
      <c r="E62" s="255"/>
      <c r="F62" s="255"/>
      <c r="G62" s="31">
        <f>ROUNDUP(SUM(B64),0)</f>
        <v>15</v>
      </c>
      <c r="H62" s="32" t="str">
        <f>VLOOKUP(A62,'[18]SERV_OUT 17'!A:D,4,FALSE)</f>
        <v>M</v>
      </c>
    </row>
    <row r="63" spans="1:8" s="92" customFormat="1" ht="12.75">
      <c r="A63" s="108" t="s">
        <v>240</v>
      </c>
      <c r="B63" s="98"/>
      <c r="C63" s="98"/>
      <c r="D63" s="98"/>
      <c r="E63" s="98"/>
      <c r="F63" s="98"/>
      <c r="G63" s="99"/>
      <c r="H63" s="100"/>
    </row>
    <row r="64" spans="1:8" s="92" customFormat="1" ht="12">
      <c r="A64" s="33" t="s">
        <v>48</v>
      </c>
      <c r="B64" s="34">
        <f>'MEM REDE B RIO'!N5</f>
        <v>15</v>
      </c>
      <c r="C64" s="35" t="s">
        <v>1</v>
      </c>
      <c r="D64" s="36"/>
      <c r="E64" s="36"/>
      <c r="F64" s="37"/>
      <c r="G64" s="36"/>
      <c r="H64" s="38"/>
    </row>
    <row r="65" spans="1:8" ht="12">
      <c r="A65" s="103"/>
      <c r="B65" s="104"/>
      <c r="C65" s="104"/>
      <c r="D65" s="104"/>
      <c r="E65" s="104"/>
      <c r="F65" s="104"/>
      <c r="G65" s="104"/>
      <c r="H65" s="105"/>
    </row>
    <row r="66" spans="1:8" s="92" customFormat="1" ht="12.75">
      <c r="A66" s="30">
        <v>7260100170</v>
      </c>
      <c r="B66" s="255" t="str">
        <f>VLOOKUP(A66,'[18]SERV_OUT 17'!A:E,2,FALSE)</f>
        <v>REDE ESG PVC NBR7362 150 2,76A3,25 S/PAV</v>
      </c>
      <c r="C66" s="255"/>
      <c r="D66" s="255"/>
      <c r="E66" s="255"/>
      <c r="F66" s="255"/>
      <c r="G66" s="31">
        <f>ROUNDUP(SUM(B68),0)</f>
        <v>6</v>
      </c>
      <c r="H66" s="32" t="str">
        <f>VLOOKUP(A66,'[18]SERV_OUT 17'!A:D,4,FALSE)</f>
        <v>M</v>
      </c>
    </row>
    <row r="67" spans="1:8" s="92" customFormat="1" ht="12.75">
      <c r="A67" s="108" t="s">
        <v>241</v>
      </c>
      <c r="B67" s="98"/>
      <c r="C67" s="98"/>
      <c r="D67" s="98"/>
      <c r="E67" s="98"/>
      <c r="F67" s="98"/>
      <c r="G67" s="99"/>
      <c r="H67" s="100"/>
    </row>
    <row r="68" spans="1:8" s="92" customFormat="1" ht="12">
      <c r="A68" s="33" t="s">
        <v>48</v>
      </c>
      <c r="B68" s="34">
        <f>'MEM REDE B RIO'!P5</f>
        <v>6</v>
      </c>
      <c r="C68" s="35" t="s">
        <v>1</v>
      </c>
      <c r="D68" s="36"/>
      <c r="E68" s="36"/>
      <c r="F68" s="37"/>
      <c r="G68" s="36"/>
      <c r="H68" s="38"/>
    </row>
    <row r="69" spans="1:8" ht="12">
      <c r="A69" s="103"/>
      <c r="B69" s="104"/>
      <c r="C69" s="104"/>
      <c r="D69" s="104"/>
      <c r="E69" s="104"/>
      <c r="F69" s="104"/>
      <c r="G69" s="104"/>
      <c r="H69" s="105"/>
    </row>
    <row r="70" spans="1:8" s="92" customFormat="1" ht="12.75">
      <c r="A70" s="30">
        <v>7260500170</v>
      </c>
      <c r="B70" s="255" t="str">
        <f>VLOOKUP(A70,'[18]SERV_OUT 17'!A:E,2,FALSE)</f>
        <v>INTERCEP FOFO 150 AEREO - BEIRA RIO</v>
      </c>
      <c r="C70" s="255"/>
      <c r="D70" s="255"/>
      <c r="E70" s="255"/>
      <c r="F70" s="255"/>
      <c r="G70" s="31">
        <f>ROUNDUP(SUM(B72),0)</f>
        <v>144</v>
      </c>
      <c r="H70" s="32" t="str">
        <f>VLOOKUP(A70,'[18]SERV_OUT 17'!A:D,4,FALSE)</f>
        <v>M</v>
      </c>
    </row>
    <row r="71" spans="1:8" s="92" customFormat="1" ht="12.75">
      <c r="A71" s="108" t="s">
        <v>192</v>
      </c>
      <c r="B71" s="98"/>
      <c r="C71" s="98"/>
      <c r="D71" s="98"/>
      <c r="E71" s="98"/>
      <c r="F71" s="98"/>
      <c r="G71" s="99"/>
      <c r="H71" s="100"/>
    </row>
    <row r="72" spans="1:8" s="92" customFormat="1" ht="12">
      <c r="A72" s="33" t="s">
        <v>48</v>
      </c>
      <c r="B72" s="34">
        <v>144</v>
      </c>
      <c r="C72" s="35" t="s">
        <v>1</v>
      </c>
      <c r="D72" s="36"/>
      <c r="E72" s="36"/>
      <c r="F72" s="37"/>
      <c r="G72" s="36"/>
      <c r="H72" s="38"/>
    </row>
    <row r="73" spans="1:8" ht="12">
      <c r="A73" s="106"/>
      <c r="B73" s="28"/>
      <c r="C73" s="28"/>
      <c r="D73" s="28"/>
      <c r="E73" s="28"/>
      <c r="F73" s="28"/>
      <c r="G73" s="28"/>
      <c r="H73" s="107"/>
    </row>
    <row r="74" spans="1:8" s="92" customFormat="1" ht="12">
      <c r="A74" s="256" t="s">
        <v>66</v>
      </c>
      <c r="B74" s="257"/>
      <c r="C74" s="257"/>
      <c r="D74" s="257"/>
      <c r="E74" s="257"/>
      <c r="F74" s="257"/>
      <c r="G74" s="257"/>
      <c r="H74" s="258"/>
    </row>
    <row r="75" spans="1:8" s="92" customFormat="1" ht="12.75">
      <c r="A75" s="30">
        <v>7200100030</v>
      </c>
      <c r="B75" s="255" t="str">
        <f>VLOOKUP(A75,'[18]SERV_OUT 17'!A:E,2,FALSE)</f>
        <v>LIG PRED ESG LONGA C/MAT BLOCO H0,6A1,0M</v>
      </c>
      <c r="C75" s="255"/>
      <c r="D75" s="255"/>
      <c r="E75" s="255"/>
      <c r="F75" s="255"/>
      <c r="G75" s="31">
        <f>ROUNDUP(SUM(B77),0)</f>
        <v>45</v>
      </c>
      <c r="H75" s="32" t="str">
        <f>VLOOKUP(A75,'[18]SERV_OUT 17'!A:D,4,FALSE)</f>
        <v>UN</v>
      </c>
    </row>
    <row r="76" spans="1:8" s="92" customFormat="1" ht="12.75">
      <c r="A76" s="101" t="s">
        <v>67</v>
      </c>
      <c r="B76" s="98"/>
      <c r="C76" s="98"/>
      <c r="D76" s="98"/>
      <c r="E76" s="98"/>
      <c r="F76" s="98"/>
      <c r="G76" s="99"/>
      <c r="H76" s="100"/>
    </row>
    <row r="77" spans="1:8" s="92" customFormat="1" ht="12">
      <c r="A77" s="33" t="s">
        <v>48</v>
      </c>
      <c r="B77" s="34">
        <f>(B56+B60+B64+B68+B72)/10*0.5</f>
        <v>44.75</v>
      </c>
      <c r="C77" s="35" t="s">
        <v>1</v>
      </c>
      <c r="D77" s="36"/>
      <c r="E77" s="36"/>
      <c r="F77" s="37"/>
      <c r="G77" s="36"/>
      <c r="H77" s="38"/>
    </row>
    <row r="78" spans="1:8" ht="12">
      <c r="A78" s="103"/>
      <c r="B78" s="104"/>
      <c r="C78" s="104"/>
      <c r="D78" s="104"/>
      <c r="E78" s="104"/>
      <c r="F78" s="104"/>
      <c r="G78" s="104"/>
      <c r="H78" s="105"/>
    </row>
    <row r="79" spans="1:8" s="92" customFormat="1" ht="12.75">
      <c r="A79" s="30">
        <v>7200100070</v>
      </c>
      <c r="B79" s="255" t="str">
        <f>VLOOKUP(A79,'[18]SERV_OUT 17'!A:E,2,FALSE)</f>
        <v>LIG PRED ESG CURTA C/MAT BLOCO H0,6A1,0M</v>
      </c>
      <c r="C79" s="255"/>
      <c r="D79" s="255"/>
      <c r="E79" s="255"/>
      <c r="F79" s="255"/>
      <c r="G79" s="31">
        <f>ROUNDUP(SUM(B81),0)</f>
        <v>45</v>
      </c>
      <c r="H79" s="32" t="str">
        <f>VLOOKUP(A79,'[18]SERV_OUT 17'!A:D,4,FALSE)</f>
        <v>UN</v>
      </c>
    </row>
    <row r="80" spans="1:8" s="92" customFormat="1" ht="12.75">
      <c r="A80" s="101" t="s">
        <v>67</v>
      </c>
      <c r="B80" s="98"/>
      <c r="C80" s="98"/>
      <c r="D80" s="98"/>
      <c r="E80" s="98"/>
      <c r="F80" s="98"/>
      <c r="G80" s="99"/>
      <c r="H80" s="100"/>
    </row>
    <row r="81" spans="1:8" s="92" customFormat="1" ht="12">
      <c r="A81" s="33" t="s">
        <v>48</v>
      </c>
      <c r="B81" s="34">
        <f>(B56+B60+B64+B68+B72)/10*0.5</f>
        <v>44.75</v>
      </c>
      <c r="C81" s="35" t="s">
        <v>1</v>
      </c>
      <c r="D81" s="36"/>
      <c r="E81" s="36"/>
      <c r="F81" s="37"/>
      <c r="G81" s="36"/>
      <c r="H81" s="38"/>
    </row>
    <row r="82" spans="1:8" s="92" customFormat="1" ht="12">
      <c r="A82" s="33"/>
      <c r="B82" s="34"/>
      <c r="C82" s="35"/>
      <c r="D82" s="36"/>
      <c r="E82" s="36"/>
      <c r="F82" s="37"/>
      <c r="G82" s="36"/>
      <c r="H82" s="38"/>
    </row>
    <row r="83" spans="1:8" s="92" customFormat="1" ht="19.5" customHeight="1">
      <c r="A83" s="262" t="s">
        <v>212</v>
      </c>
      <c r="B83" s="263"/>
      <c r="C83" s="263"/>
      <c r="D83" s="263"/>
      <c r="E83" s="263"/>
      <c r="F83" s="263"/>
      <c r="G83" s="263"/>
      <c r="H83" s="264"/>
    </row>
    <row r="84" spans="1:8" s="92" customFormat="1" ht="12">
      <c r="A84" s="256" t="s">
        <v>53</v>
      </c>
      <c r="B84" s="257"/>
      <c r="C84" s="257"/>
      <c r="D84" s="257"/>
      <c r="E84" s="257"/>
      <c r="F84" s="257"/>
      <c r="G84" s="257"/>
      <c r="H84" s="258"/>
    </row>
    <row r="85" spans="1:8" s="92" customFormat="1" ht="12.75">
      <c r="A85" s="30">
        <v>7070100450</v>
      </c>
      <c r="B85" s="255" t="str">
        <f>VLOOKUP(A85,'[18]SERV_OUT 17'!A:E,2,FALSE)</f>
        <v>CRAV ESTACA PERFIL "I" BITOLA W 150X13</v>
      </c>
      <c r="C85" s="255"/>
      <c r="D85" s="255"/>
      <c r="E85" s="255"/>
      <c r="F85" s="255"/>
      <c r="G85" s="31">
        <f>ROUNDUP(SUM(C97),0)</f>
        <v>62</v>
      </c>
      <c r="H85" s="32" t="str">
        <f>VLOOKUP(A85,'[18]SERV_OUT 17'!A:D,4,FALSE)</f>
        <v>M</v>
      </c>
    </row>
    <row r="86" spans="1:8" s="19" customFormat="1" ht="12.75" customHeight="1">
      <c r="A86" s="259" t="s">
        <v>54</v>
      </c>
      <c r="B86" s="260"/>
      <c r="C86" s="260"/>
      <c r="D86" s="260"/>
      <c r="E86" s="260"/>
      <c r="F86" s="260"/>
      <c r="G86" s="260"/>
      <c r="H86" s="261"/>
    </row>
    <row r="87" spans="1:8" s="19" customFormat="1" ht="12.75" customHeight="1">
      <c r="A87" s="20"/>
      <c r="B87" s="13"/>
      <c r="C87" s="93"/>
      <c r="D87" s="93"/>
      <c r="E87" s="93"/>
      <c r="F87" s="25" t="s">
        <v>55</v>
      </c>
      <c r="G87" s="93"/>
      <c r="H87" s="94"/>
    </row>
    <row r="88" spans="1:8" s="19" customFormat="1" ht="12.75" customHeight="1">
      <c r="A88" s="20" t="s">
        <v>56</v>
      </c>
      <c r="B88" s="14">
        <f>B152</f>
        <v>53</v>
      </c>
      <c r="C88" s="15" t="s">
        <v>57</v>
      </c>
      <c r="D88" s="14">
        <v>6</v>
      </c>
      <c r="E88" s="15" t="s">
        <v>14</v>
      </c>
      <c r="F88" s="14">
        <f>B88/D88</f>
        <v>8.833333333333334</v>
      </c>
      <c r="G88" s="14"/>
      <c r="H88" s="26"/>
    </row>
    <row r="89" spans="1:8" s="19" customFormat="1" ht="12.75" customHeight="1">
      <c r="A89" s="20" t="s">
        <v>58</v>
      </c>
      <c r="B89" s="14">
        <f>B124</f>
        <v>1</v>
      </c>
      <c r="C89" s="15" t="s">
        <v>57</v>
      </c>
      <c r="D89" s="14">
        <v>1</v>
      </c>
      <c r="E89" s="15" t="s">
        <v>14</v>
      </c>
      <c r="F89" s="14">
        <f>B89/D89</f>
        <v>1</v>
      </c>
      <c r="G89" s="14"/>
      <c r="H89" s="26"/>
    </row>
    <row r="90" spans="1:8" s="19" customFormat="1" ht="12.75" customHeight="1">
      <c r="A90" s="20"/>
      <c r="B90" s="14"/>
      <c r="C90" s="15"/>
      <c r="D90" s="14"/>
      <c r="E90" s="15"/>
      <c r="F90" s="14"/>
      <c r="G90" s="14"/>
      <c r="H90" s="26"/>
    </row>
    <row r="91" spans="1:8" s="19" customFormat="1" ht="12.75" customHeight="1">
      <c r="A91" s="95"/>
      <c r="B91" s="13" t="s">
        <v>59</v>
      </c>
      <c r="C91" s="14"/>
      <c r="D91" s="15" t="s">
        <v>60</v>
      </c>
      <c r="E91" s="14"/>
      <c r="F91" s="27"/>
      <c r="G91" s="14"/>
      <c r="H91" s="26"/>
    </row>
    <row r="92" spans="1:8" s="19" customFormat="1" ht="12.75" customHeight="1">
      <c r="A92" s="96" t="s">
        <v>61</v>
      </c>
      <c r="B92" s="14">
        <v>3</v>
      </c>
      <c r="C92" s="15" t="s">
        <v>13</v>
      </c>
      <c r="D92" s="14">
        <v>2</v>
      </c>
      <c r="E92" s="15" t="s">
        <v>13</v>
      </c>
      <c r="F92" s="14">
        <f>F88</f>
        <v>8.833333333333334</v>
      </c>
      <c r="G92" s="21"/>
      <c r="H92" s="22"/>
    </row>
    <row r="93" spans="1:8" s="19" customFormat="1" ht="12.75" customHeight="1">
      <c r="A93" s="96" t="s">
        <v>62</v>
      </c>
      <c r="B93" s="14">
        <v>3</v>
      </c>
      <c r="C93" s="15" t="s">
        <v>13</v>
      </c>
      <c r="D93" s="14">
        <v>3</v>
      </c>
      <c r="E93" s="15" t="s">
        <v>13</v>
      </c>
      <c r="F93" s="14">
        <f>F89</f>
        <v>1</v>
      </c>
      <c r="G93" s="21"/>
      <c r="H93" s="22"/>
    </row>
    <row r="94" spans="1:8" s="19" customFormat="1" ht="12.75" customHeight="1">
      <c r="A94" s="95"/>
      <c r="B94" s="14"/>
      <c r="C94" s="14"/>
      <c r="D94" s="14"/>
      <c r="E94" s="14"/>
      <c r="F94" s="14"/>
      <c r="G94" s="21"/>
      <c r="H94" s="22"/>
    </row>
    <row r="95" spans="1:8" s="92" customFormat="1" ht="12.75">
      <c r="A95" s="97"/>
      <c r="B95" s="15" t="s">
        <v>14</v>
      </c>
      <c r="C95" s="14">
        <f>B92*D92*F92</f>
        <v>53</v>
      </c>
      <c r="D95" s="16" t="s">
        <v>1</v>
      </c>
      <c r="E95" s="98"/>
      <c r="F95" s="98"/>
      <c r="G95" s="99"/>
      <c r="H95" s="100"/>
    </row>
    <row r="96" spans="1:8" s="92" customFormat="1" ht="12.75">
      <c r="A96" s="97"/>
      <c r="B96" s="15" t="s">
        <v>14</v>
      </c>
      <c r="C96" s="14">
        <f>B93*D93*F93</f>
        <v>9</v>
      </c>
      <c r="D96" s="16" t="s">
        <v>1</v>
      </c>
      <c r="E96" s="98"/>
      <c r="F96" s="98"/>
      <c r="G96" s="99"/>
      <c r="H96" s="100"/>
    </row>
    <row r="97" spans="1:8" s="92" customFormat="1" ht="12.75">
      <c r="A97" s="97"/>
      <c r="B97" s="14"/>
      <c r="C97" s="27">
        <f>C96+C95</f>
        <v>62</v>
      </c>
      <c r="D97" s="16" t="s">
        <v>1</v>
      </c>
      <c r="E97" s="98"/>
      <c r="F97" s="98"/>
      <c r="G97" s="99"/>
      <c r="H97" s="100"/>
    </row>
    <row r="98" spans="1:8" s="92" customFormat="1" ht="12.75">
      <c r="A98" s="97"/>
      <c r="B98" s="98"/>
      <c r="C98" s="98"/>
      <c r="D98" s="98"/>
      <c r="E98" s="98"/>
      <c r="F98" s="98"/>
      <c r="G98" s="99"/>
      <c r="H98" s="100"/>
    </row>
    <row r="99" spans="1:8" s="92" customFormat="1" ht="12.75">
      <c r="A99" s="30">
        <v>7070100520</v>
      </c>
      <c r="B99" s="255" t="str">
        <f>VLOOKUP(A99,'[18]SERV_OUT 17'!A:E,2,FALSE)</f>
        <v>BASE 80X60X40CM REDE DN150 A 400-RIO</v>
      </c>
      <c r="C99" s="255"/>
      <c r="D99" s="255"/>
      <c r="E99" s="255"/>
      <c r="F99" s="255"/>
      <c r="G99" s="31">
        <f>ROUNDUP(SUM(F104),0)</f>
        <v>10</v>
      </c>
      <c r="H99" s="32" t="str">
        <f>VLOOKUP(A99,'[18]SERV_OUT 17'!A:D,4,FALSE)</f>
        <v>UN</v>
      </c>
    </row>
    <row r="100" spans="1:8" s="19" customFormat="1" ht="12.75" customHeight="1">
      <c r="A100" s="259" t="s">
        <v>54</v>
      </c>
      <c r="B100" s="260"/>
      <c r="C100" s="260"/>
      <c r="D100" s="260"/>
      <c r="E100" s="260"/>
      <c r="F100" s="260"/>
      <c r="G100" s="260"/>
      <c r="H100" s="261"/>
    </row>
    <row r="101" spans="1:8" s="19" customFormat="1" ht="12.75" customHeight="1">
      <c r="A101" s="20"/>
      <c r="B101" s="13"/>
      <c r="C101" s="93"/>
      <c r="D101" s="93"/>
      <c r="E101" s="93"/>
      <c r="F101" s="25" t="s">
        <v>55</v>
      </c>
      <c r="G101" s="16"/>
      <c r="H101" s="26"/>
    </row>
    <row r="102" spans="1:8" s="19" customFormat="1" ht="12.75" customHeight="1">
      <c r="A102" s="20" t="s">
        <v>56</v>
      </c>
      <c r="B102" s="14">
        <f>B88</f>
        <v>53</v>
      </c>
      <c r="C102" s="15" t="s">
        <v>57</v>
      </c>
      <c r="D102" s="14">
        <v>6</v>
      </c>
      <c r="E102" s="15" t="s">
        <v>14</v>
      </c>
      <c r="F102" s="14">
        <f>B102/D102</f>
        <v>8.833333333333334</v>
      </c>
      <c r="G102" s="16" t="s">
        <v>2</v>
      </c>
      <c r="H102" s="26"/>
    </row>
    <row r="103" spans="1:8" s="19" customFormat="1" ht="12.75" customHeight="1">
      <c r="A103" s="20" t="s">
        <v>58</v>
      </c>
      <c r="B103" s="14">
        <f>B89</f>
        <v>1</v>
      </c>
      <c r="C103" s="15" t="s">
        <v>57</v>
      </c>
      <c r="D103" s="14">
        <v>1</v>
      </c>
      <c r="E103" s="15" t="s">
        <v>14</v>
      </c>
      <c r="F103" s="14">
        <f>B103/D103</f>
        <v>1</v>
      </c>
      <c r="G103" s="16" t="s">
        <v>2</v>
      </c>
      <c r="H103" s="26"/>
    </row>
    <row r="104" spans="1:8" s="19" customFormat="1" ht="12.75" customHeight="1">
      <c r="A104" s="95"/>
      <c r="B104" s="14"/>
      <c r="C104" s="14"/>
      <c r="D104" s="14"/>
      <c r="E104" s="14"/>
      <c r="F104" s="27">
        <f>F103+F102</f>
        <v>9.833333333333334</v>
      </c>
      <c r="G104" s="16" t="s">
        <v>2</v>
      </c>
      <c r="H104" s="26"/>
    </row>
    <row r="105" spans="1:8" s="92" customFormat="1" ht="12">
      <c r="A105" s="33"/>
      <c r="B105" s="34"/>
      <c r="C105" s="35"/>
      <c r="D105" s="36"/>
      <c r="E105" s="36"/>
      <c r="F105" s="37"/>
      <c r="G105" s="36"/>
      <c r="H105" s="38"/>
    </row>
    <row r="106" spans="1:8" s="92" customFormat="1" ht="12.75">
      <c r="A106" s="30">
        <v>7070100480</v>
      </c>
      <c r="B106" s="255" t="str">
        <f>VLOOKUP(A106,'[18]SERV_OUT 17'!A:E,2,FALSE)</f>
        <v>PILAR 40X20CM REDE DN150 A 250-RIO</v>
      </c>
      <c r="C106" s="255"/>
      <c r="D106" s="255"/>
      <c r="E106" s="255"/>
      <c r="F106" s="255"/>
      <c r="G106" s="31">
        <f>ROUNDUP(SUM(F112),0)</f>
        <v>9</v>
      </c>
      <c r="H106" s="32" t="str">
        <f>VLOOKUP(A106,'[18]SERV_OUT 17'!A:D,4,FALSE)</f>
        <v>M</v>
      </c>
    </row>
    <row r="107" spans="1:8" s="19" customFormat="1" ht="12.75" customHeight="1">
      <c r="A107" s="259" t="s">
        <v>63</v>
      </c>
      <c r="B107" s="260"/>
      <c r="C107" s="260"/>
      <c r="D107" s="260"/>
      <c r="E107" s="260"/>
      <c r="F107" s="260"/>
      <c r="G107" s="260"/>
      <c r="H107" s="261"/>
    </row>
    <row r="108" spans="1:8" s="19" customFormat="1" ht="12.75" customHeight="1">
      <c r="A108" s="20"/>
      <c r="B108" s="13"/>
      <c r="C108" s="93"/>
      <c r="D108" s="93"/>
      <c r="E108" s="93"/>
      <c r="F108" s="25" t="s">
        <v>55</v>
      </c>
      <c r="G108" s="16"/>
      <c r="H108" s="94"/>
    </row>
    <row r="109" spans="1:8" s="19" customFormat="1" ht="12.75" customHeight="1">
      <c r="A109" s="20" t="s">
        <v>56</v>
      </c>
      <c r="B109" s="14">
        <f>B102</f>
        <v>53</v>
      </c>
      <c r="C109" s="15" t="s">
        <v>57</v>
      </c>
      <c r="D109" s="14">
        <v>6</v>
      </c>
      <c r="E109" s="21"/>
      <c r="F109" s="14">
        <f>B109/D109</f>
        <v>8.833333333333334</v>
      </c>
      <c r="G109" s="16" t="s">
        <v>2</v>
      </c>
      <c r="H109" s="94"/>
    </row>
    <row r="110" spans="1:8" s="19" customFormat="1" ht="12.75" customHeight="1">
      <c r="A110" s="20"/>
      <c r="B110" s="14"/>
      <c r="C110" s="15"/>
      <c r="D110" s="14"/>
      <c r="E110" s="15"/>
      <c r="F110" s="14"/>
      <c r="G110" s="16"/>
      <c r="H110" s="94"/>
    </row>
    <row r="111" spans="1:8" s="19" customFormat="1" ht="12.75" customHeight="1">
      <c r="A111" s="20"/>
      <c r="B111" s="13" t="s">
        <v>64</v>
      </c>
      <c r="C111" s="15"/>
      <c r="D111" s="14" t="s">
        <v>65</v>
      </c>
      <c r="E111" s="15"/>
      <c r="F111" s="14"/>
      <c r="G111" s="16"/>
      <c r="H111" s="94"/>
    </row>
    <row r="112" spans="1:8" s="19" customFormat="1" ht="12.75" customHeight="1">
      <c r="A112" s="20"/>
      <c r="B112" s="14">
        <v>1</v>
      </c>
      <c r="C112" s="15" t="s">
        <v>13</v>
      </c>
      <c r="D112" s="14">
        <f>F109</f>
        <v>8.833333333333334</v>
      </c>
      <c r="E112" s="15" t="s">
        <v>14</v>
      </c>
      <c r="F112" s="27">
        <f>D112*B112</f>
        <v>8.833333333333334</v>
      </c>
      <c r="G112" s="16" t="s">
        <v>1</v>
      </c>
      <c r="H112" s="94"/>
    </row>
    <row r="113" spans="1:8" s="92" customFormat="1" ht="12">
      <c r="A113" s="33"/>
      <c r="B113" s="34"/>
      <c r="C113" s="35"/>
      <c r="D113" s="36"/>
      <c r="E113" s="36"/>
      <c r="F113" s="37"/>
      <c r="G113" s="36"/>
      <c r="H113" s="38"/>
    </row>
    <row r="114" spans="1:8" s="92" customFormat="1" ht="12">
      <c r="A114" s="256" t="s">
        <v>51</v>
      </c>
      <c r="B114" s="257"/>
      <c r="C114" s="257"/>
      <c r="D114" s="257"/>
      <c r="E114" s="257"/>
      <c r="F114" s="257"/>
      <c r="G114" s="257"/>
      <c r="H114" s="258"/>
    </row>
    <row r="115" spans="1:8" s="92" customFormat="1" ht="12.75">
      <c r="A115" s="30">
        <v>7080100120</v>
      </c>
      <c r="B115" s="255" t="str">
        <f>VLOOKUP(A115,'[18]SERV_OUT 17'!A:E,2,FALSE)</f>
        <v>PV DN600 BEIRA RIO PROF ATE 1,25M-ENTER</v>
      </c>
      <c r="C115" s="255"/>
      <c r="D115" s="255"/>
      <c r="E115" s="255"/>
      <c r="F115" s="255"/>
      <c r="G115" s="31">
        <f>ROUNDUP(SUM(B116),0)</f>
        <v>14</v>
      </c>
      <c r="H115" s="32" t="str">
        <f>VLOOKUP(A115,'[18]SERV_OUT 17'!A:D,4,FALSE)</f>
        <v>UN</v>
      </c>
    </row>
    <row r="116" spans="1:8" s="92" customFormat="1" ht="12">
      <c r="A116" s="33" t="s">
        <v>48</v>
      </c>
      <c r="B116" s="34">
        <v>14</v>
      </c>
      <c r="C116" s="35" t="s">
        <v>1</v>
      </c>
      <c r="D116" s="36"/>
      <c r="E116" s="36"/>
      <c r="F116" s="37"/>
      <c r="G116" s="36"/>
      <c r="H116" s="38"/>
    </row>
    <row r="117" spans="1:8" s="92" customFormat="1" ht="12">
      <c r="A117" s="33"/>
      <c r="B117" s="34"/>
      <c r="C117" s="35"/>
      <c r="D117" s="36"/>
      <c r="E117" s="36"/>
      <c r="F117" s="37"/>
      <c r="G117" s="36"/>
      <c r="H117" s="38"/>
    </row>
    <row r="118" spans="1:8" s="92" customFormat="1" ht="12.75">
      <c r="A118" s="30">
        <v>7080100130</v>
      </c>
      <c r="B118" s="255" t="str">
        <f>VLOOKUP(A118,'[18]SERV_OUT 17'!A:E,2,FALSE)</f>
        <v>PV DN600 BEIRA RIO PROF 1,26A1,75M-ENTER</v>
      </c>
      <c r="C118" s="255"/>
      <c r="D118" s="255"/>
      <c r="E118" s="255"/>
      <c r="F118" s="255"/>
      <c r="G118" s="31">
        <f>ROUNDUP(SUM(B119),0)</f>
        <v>2</v>
      </c>
      <c r="H118" s="32" t="str">
        <f>VLOOKUP(A118,'[18]SERV_OUT 17'!A:D,4,FALSE)</f>
        <v>UN</v>
      </c>
    </row>
    <row r="119" spans="1:8" s="92" customFormat="1" ht="12">
      <c r="A119" s="173" t="s">
        <v>48</v>
      </c>
      <c r="B119" s="174">
        <v>2</v>
      </c>
      <c r="C119" s="175" t="s">
        <v>1</v>
      </c>
      <c r="D119" s="176"/>
      <c r="E119" s="176"/>
      <c r="F119" s="177"/>
      <c r="G119" s="176"/>
      <c r="H119" s="178"/>
    </row>
    <row r="120" spans="1:8" s="92" customFormat="1" ht="12">
      <c r="A120" s="33"/>
      <c r="B120" s="34"/>
      <c r="C120" s="183"/>
      <c r="D120" s="184"/>
      <c r="E120" s="36"/>
      <c r="F120" s="37"/>
      <c r="G120" s="184"/>
      <c r="H120" s="185"/>
    </row>
    <row r="121" spans="1:8" s="92" customFormat="1" ht="12">
      <c r="A121" s="39"/>
      <c r="B121" s="40"/>
      <c r="C121" s="41"/>
      <c r="D121" s="42"/>
      <c r="E121" s="42"/>
      <c r="F121" s="43"/>
      <c r="G121" s="36"/>
      <c r="H121" s="38"/>
    </row>
    <row r="122" spans="1:8" s="92" customFormat="1" ht="12.75">
      <c r="A122" s="30">
        <v>7080100210</v>
      </c>
      <c r="B122" s="255" t="str">
        <f>VLOOKUP(A122,'[18]SERV_OUT 17'!A:E,2,FALSE)</f>
        <v>PV DN600 BEIRA RIO PROF ATE 1,25M-AEREO</v>
      </c>
      <c r="C122" s="255"/>
      <c r="D122" s="255"/>
      <c r="E122" s="255"/>
      <c r="F122" s="255"/>
      <c r="G122" s="31">
        <f>ROUNDUP(SUM(B124),0)</f>
        <v>1</v>
      </c>
      <c r="H122" s="32" t="str">
        <f>VLOOKUP(A122,'[18]SERV_OUT 17'!A:D,4,FALSE)</f>
        <v>UN</v>
      </c>
    </row>
    <row r="123" spans="1:8" s="92" customFormat="1" ht="12.75">
      <c r="A123" s="101" t="s">
        <v>168</v>
      </c>
      <c r="B123" s="98"/>
      <c r="C123" s="98"/>
      <c r="D123" s="98"/>
      <c r="E123" s="98"/>
      <c r="F123" s="98"/>
      <c r="G123" s="99"/>
      <c r="H123" s="100"/>
    </row>
    <row r="124" spans="1:8" s="92" customFormat="1" ht="12">
      <c r="A124" s="33" t="s">
        <v>48</v>
      </c>
      <c r="B124" s="34">
        <v>1</v>
      </c>
      <c r="C124" s="35" t="s">
        <v>3</v>
      </c>
      <c r="D124" s="36"/>
      <c r="E124" s="36"/>
      <c r="F124" s="37"/>
      <c r="G124" s="36"/>
      <c r="H124" s="38"/>
    </row>
    <row r="125" spans="1:8" s="92" customFormat="1" ht="12">
      <c r="A125" s="102"/>
      <c r="B125" s="34"/>
      <c r="C125" s="35"/>
      <c r="D125" s="36"/>
      <c r="E125" s="36"/>
      <c r="F125" s="37"/>
      <c r="G125" s="36"/>
      <c r="H125" s="38"/>
    </row>
    <row r="126" spans="1:8" s="92" customFormat="1" ht="12.75">
      <c r="A126" s="30">
        <v>7210100720</v>
      </c>
      <c r="B126" s="255" t="str">
        <f>VLOOKUP(A126,'[18]SERV_OUT 17'!A:E,2,FALSE)</f>
        <v>TAMPAO FERRO FUNDIDO DN 600MM</v>
      </c>
      <c r="C126" s="255"/>
      <c r="D126" s="255"/>
      <c r="E126" s="255"/>
      <c r="F126" s="255"/>
      <c r="G126" s="31">
        <f>ROUNDUP(SUM(B127),0)</f>
        <v>17</v>
      </c>
      <c r="H126" s="32" t="str">
        <f>VLOOKUP(A126,'[18]SERV_OUT 17'!A:D,4,FALSE)</f>
        <v>UN</v>
      </c>
    </row>
    <row r="127" spans="1:8" s="92" customFormat="1" ht="12">
      <c r="A127" s="33" t="s">
        <v>48</v>
      </c>
      <c r="B127" s="34">
        <f>B116+B119+B124</f>
        <v>17</v>
      </c>
      <c r="C127" s="35" t="s">
        <v>1</v>
      </c>
      <c r="D127" s="36"/>
      <c r="E127" s="36"/>
      <c r="F127" s="37"/>
      <c r="G127" s="36"/>
      <c r="H127" s="38"/>
    </row>
    <row r="128" spans="1:8" s="92" customFormat="1" ht="12">
      <c r="A128" s="33"/>
      <c r="B128" s="34"/>
      <c r="C128" s="35"/>
      <c r="D128" s="36"/>
      <c r="E128" s="36"/>
      <c r="F128" s="37"/>
      <c r="G128" s="36"/>
      <c r="H128" s="38"/>
    </row>
    <row r="129" spans="1:8" s="92" customFormat="1" ht="12">
      <c r="A129" s="256" t="s">
        <v>46</v>
      </c>
      <c r="B129" s="257"/>
      <c r="C129" s="257"/>
      <c r="D129" s="257"/>
      <c r="E129" s="257"/>
      <c r="F129" s="257"/>
      <c r="G129" s="257"/>
      <c r="H129" s="258"/>
    </row>
    <row r="130" spans="1:8" s="92" customFormat="1" ht="12.75">
      <c r="A130" s="30">
        <v>7260100010</v>
      </c>
      <c r="B130" s="255" t="str">
        <f>VLOOKUP(A130,'[18]SERV_OUT 17'!A:E,2,FALSE)</f>
        <v>REDE ESG PVC NBR7362 150 ATE 1,25m S/PAV</v>
      </c>
      <c r="C130" s="255"/>
      <c r="D130" s="255"/>
      <c r="E130" s="255"/>
      <c r="F130" s="255"/>
      <c r="G130" s="31">
        <f>ROUNDUP(SUM(B132),0)</f>
        <v>37</v>
      </c>
      <c r="H130" s="32" t="str">
        <f>VLOOKUP(A130,'[18]SERV_OUT 17'!A:D,4,FALSE)</f>
        <v>M</v>
      </c>
    </row>
    <row r="131" spans="1:8" s="92" customFormat="1" ht="12.75">
      <c r="A131" s="108" t="s">
        <v>233</v>
      </c>
      <c r="B131" s="98"/>
      <c r="C131" s="98"/>
      <c r="D131" s="98"/>
      <c r="E131" s="98"/>
      <c r="F131" s="98"/>
      <c r="G131" s="99"/>
      <c r="H131" s="100"/>
    </row>
    <row r="132" spans="1:8" s="92" customFormat="1" ht="12">
      <c r="A132" s="33" t="s">
        <v>48</v>
      </c>
      <c r="B132" s="34">
        <f>'MEM REDE C2'!L5</f>
        <v>37</v>
      </c>
      <c r="C132" s="35" t="s">
        <v>1</v>
      </c>
      <c r="D132" s="36"/>
      <c r="E132" s="36"/>
      <c r="F132" s="37"/>
      <c r="G132" s="36"/>
      <c r="H132" s="38"/>
    </row>
    <row r="133" spans="1:8" s="92" customFormat="1" ht="12">
      <c r="A133" s="33"/>
      <c r="B133" s="34"/>
      <c r="C133" s="35"/>
      <c r="D133" s="36"/>
      <c r="E133" s="36"/>
      <c r="F133" s="37"/>
      <c r="G133" s="36"/>
      <c r="H133" s="38"/>
    </row>
    <row r="134" spans="1:8" s="92" customFormat="1" ht="12.75">
      <c r="A134" s="30">
        <f>PLANILHA!A70</f>
        <v>7260100020</v>
      </c>
      <c r="B134" s="255" t="str">
        <f>VLOOKUP(A134,'[18]SERV_OUT 17'!A:E,2,FALSE)</f>
        <v>REDE ESG PVC NBR7362 150 ATE 1,25m ASFAL</v>
      </c>
      <c r="C134" s="255"/>
      <c r="D134" s="255"/>
      <c r="E134" s="255"/>
      <c r="F134" s="255"/>
      <c r="G134" s="31">
        <f>ROUNDUP(SUM(B136),0)</f>
        <v>240</v>
      </c>
      <c r="H134" s="32" t="str">
        <f>VLOOKUP(A134,'[18]SERV_OUT 17'!A:D,4,FALSE)</f>
        <v>M</v>
      </c>
    </row>
    <row r="135" spans="1:8" s="92" customFormat="1" ht="12.75">
      <c r="A135" s="108" t="s">
        <v>238</v>
      </c>
      <c r="B135" s="98"/>
      <c r="C135" s="98"/>
      <c r="D135" s="98"/>
      <c r="E135" s="98"/>
      <c r="F135" s="98"/>
      <c r="G135" s="99"/>
      <c r="H135" s="100"/>
    </row>
    <row r="136" spans="1:8" s="92" customFormat="1" ht="12">
      <c r="A136" s="33" t="s">
        <v>48</v>
      </c>
      <c r="B136" s="34">
        <v>240</v>
      </c>
      <c r="C136" s="35" t="s">
        <v>1</v>
      </c>
      <c r="D136" s="36"/>
      <c r="E136" s="36"/>
      <c r="F136" s="37"/>
      <c r="G136" s="36"/>
      <c r="H136" s="38"/>
    </row>
    <row r="137" spans="1:8" s="92" customFormat="1" ht="12">
      <c r="A137" s="33"/>
      <c r="B137" s="34"/>
      <c r="C137" s="35"/>
      <c r="D137" s="36"/>
      <c r="E137" s="36"/>
      <c r="F137" s="37"/>
      <c r="G137" s="36"/>
      <c r="H137" s="38"/>
    </row>
    <row r="138" spans="1:8" s="92" customFormat="1" ht="12.75">
      <c r="A138" s="30">
        <f>PLANILHA!A71</f>
        <v>7260100030</v>
      </c>
      <c r="B138" s="255" t="str">
        <f>VLOOKUP(A138,'[18]SERV_OUT 17'!A:E,2,FALSE)</f>
        <v>REDE ESG PVC NBR7362 150 ATE 1,25m BLOCO</v>
      </c>
      <c r="C138" s="255"/>
      <c r="D138" s="255"/>
      <c r="E138" s="255"/>
      <c r="F138" s="255"/>
      <c r="G138" s="31">
        <f>ROUNDUP(SUM(B140),0)</f>
        <v>146</v>
      </c>
      <c r="H138" s="32" t="str">
        <f>VLOOKUP(A138,'[18]SERV_OUT 17'!A:D,4,FALSE)</f>
        <v>M</v>
      </c>
    </row>
    <row r="139" spans="1:8" s="92" customFormat="1" ht="12.75">
      <c r="A139" s="108" t="s">
        <v>237</v>
      </c>
      <c r="B139" s="98"/>
      <c r="C139" s="98"/>
      <c r="D139" s="98"/>
      <c r="E139" s="98"/>
      <c r="F139" s="98"/>
      <c r="G139" s="99"/>
      <c r="H139" s="100"/>
    </row>
    <row r="140" spans="1:8" s="92" customFormat="1" ht="12">
      <c r="A140" s="33" t="s">
        <v>48</v>
      </c>
      <c r="B140" s="34">
        <v>146</v>
      </c>
      <c r="C140" s="35" t="s">
        <v>1</v>
      </c>
      <c r="D140" s="36"/>
      <c r="E140" s="36"/>
      <c r="F140" s="37"/>
      <c r="G140" s="36"/>
      <c r="H140" s="38"/>
    </row>
    <row r="141" spans="1:8" ht="12">
      <c r="A141" s="106"/>
      <c r="B141" s="28"/>
      <c r="C141" s="28"/>
      <c r="D141" s="28"/>
      <c r="E141" s="28"/>
      <c r="F141" s="28"/>
      <c r="G141" s="28"/>
      <c r="H141" s="107"/>
    </row>
    <row r="142" spans="1:8" s="92" customFormat="1" ht="12.75">
      <c r="A142" s="30">
        <f>PLANILHA!A72</f>
        <v>7260100060</v>
      </c>
      <c r="B142" s="255" t="str">
        <f>VLOOKUP(A142,'[18]SERV_OUT 17'!A:E,2,FALSE)</f>
        <v>REDE ESG PVC NBR7362 150 1,26A1,75 ASFAL</v>
      </c>
      <c r="C142" s="255"/>
      <c r="D142" s="255"/>
      <c r="E142" s="255"/>
      <c r="F142" s="255"/>
      <c r="G142" s="31">
        <f>ROUNDUP(SUM(B144),0)</f>
        <v>120</v>
      </c>
      <c r="H142" s="32" t="str">
        <f>VLOOKUP(A142,'[18]SERV_OUT 17'!A:D,4,FALSE)</f>
        <v>M</v>
      </c>
    </row>
    <row r="143" spans="1:8" s="92" customFormat="1" ht="12.75">
      <c r="A143" s="108" t="s">
        <v>236</v>
      </c>
      <c r="B143" s="98"/>
      <c r="C143" s="98"/>
      <c r="D143" s="98"/>
      <c r="E143" s="98"/>
      <c r="F143" s="98"/>
      <c r="G143" s="99"/>
      <c r="H143" s="100"/>
    </row>
    <row r="144" spans="1:8" s="92" customFormat="1" ht="12">
      <c r="A144" s="33" t="s">
        <v>48</v>
      </c>
      <c r="B144" s="34">
        <v>120</v>
      </c>
      <c r="C144" s="35" t="s">
        <v>1</v>
      </c>
      <c r="D144" s="36"/>
      <c r="E144" s="36"/>
      <c r="F144" s="37"/>
      <c r="G144" s="36"/>
      <c r="H144" s="38"/>
    </row>
    <row r="145" spans="1:8" s="92" customFormat="1" ht="12">
      <c r="A145" s="33"/>
      <c r="B145" s="34"/>
      <c r="C145" s="35"/>
      <c r="D145" s="36"/>
      <c r="E145" s="36"/>
      <c r="F145" s="37"/>
      <c r="G145" s="36"/>
      <c r="H145" s="38"/>
    </row>
    <row r="146" spans="1:8" s="92" customFormat="1" ht="12.75">
      <c r="A146" s="30">
        <f>PLANILHA!A73</f>
        <v>7260100070</v>
      </c>
      <c r="B146" s="255" t="str">
        <f>VLOOKUP(A146,'[18]SERV_OUT 17'!A:E,2,FALSE)</f>
        <v>REDE ESG PVC NBR7362 150 1,26A1,75 BLOCO</v>
      </c>
      <c r="C146" s="255"/>
      <c r="D146" s="255"/>
      <c r="E146" s="255"/>
      <c r="F146" s="255"/>
      <c r="G146" s="31">
        <f>ROUNDUP(SUM(B148),0)</f>
        <v>56</v>
      </c>
      <c r="H146" s="32" t="str">
        <f>VLOOKUP(A146,'[18]SERV_OUT 17'!A:D,4,FALSE)</f>
        <v>M</v>
      </c>
    </row>
    <row r="147" spans="1:8" s="92" customFormat="1" ht="12.75">
      <c r="A147" s="108" t="s">
        <v>235</v>
      </c>
      <c r="B147" s="98"/>
      <c r="C147" s="98"/>
      <c r="D147" s="98"/>
      <c r="E147" s="98"/>
      <c r="F147" s="98"/>
      <c r="G147" s="99"/>
      <c r="H147" s="100"/>
    </row>
    <row r="148" spans="1:8" s="92" customFormat="1" ht="12">
      <c r="A148" s="33" t="s">
        <v>48</v>
      </c>
      <c r="B148" s="34">
        <v>56</v>
      </c>
      <c r="C148" s="35" t="s">
        <v>1</v>
      </c>
      <c r="D148" s="36"/>
      <c r="E148" s="36"/>
      <c r="F148" s="37"/>
      <c r="G148" s="36"/>
      <c r="H148" s="38"/>
    </row>
    <row r="149" spans="1:8" ht="12">
      <c r="A149" s="106"/>
      <c r="B149" s="28"/>
      <c r="C149" s="28"/>
      <c r="D149" s="28"/>
      <c r="E149" s="28"/>
      <c r="F149" s="28"/>
      <c r="G149" s="28"/>
      <c r="H149" s="107"/>
    </row>
    <row r="150" spans="1:8" s="92" customFormat="1" ht="12.75">
      <c r="A150" s="30">
        <v>7260500170</v>
      </c>
      <c r="B150" s="255" t="str">
        <f>VLOOKUP(A150,'[18]SERV_OUT 17'!A:E,2,FALSE)</f>
        <v>INTERCEP FOFO 150 AEREO - BEIRA RIO</v>
      </c>
      <c r="C150" s="255"/>
      <c r="D150" s="255"/>
      <c r="E150" s="255"/>
      <c r="F150" s="255"/>
      <c r="G150" s="31">
        <f>ROUNDUP(SUM(B152),0)</f>
        <v>53</v>
      </c>
      <c r="H150" s="32" t="str">
        <f>VLOOKUP(A150,'[18]SERV_OUT 17'!A:D,4,FALSE)</f>
        <v>M</v>
      </c>
    </row>
    <row r="151" spans="1:8" s="92" customFormat="1" ht="12.75">
      <c r="A151" s="108" t="s">
        <v>234</v>
      </c>
      <c r="B151" s="98"/>
      <c r="C151" s="98"/>
      <c r="D151" s="98"/>
      <c r="E151" s="98"/>
      <c r="F151" s="98"/>
      <c r="G151" s="99"/>
      <c r="H151" s="100"/>
    </row>
    <row r="152" spans="1:8" s="92" customFormat="1" ht="12">
      <c r="A152" s="33" t="s">
        <v>48</v>
      </c>
      <c r="B152" s="34">
        <v>53</v>
      </c>
      <c r="C152" s="35" t="s">
        <v>1</v>
      </c>
      <c r="D152" s="36"/>
      <c r="E152" s="36"/>
      <c r="F152" s="37"/>
      <c r="G152" s="36"/>
      <c r="H152" s="38"/>
    </row>
    <row r="153" spans="1:8" ht="12">
      <c r="A153" s="106"/>
      <c r="B153" s="28"/>
      <c r="C153" s="28"/>
      <c r="D153" s="28"/>
      <c r="E153" s="28"/>
      <c r="F153" s="28"/>
      <c r="G153" s="28"/>
      <c r="H153" s="107"/>
    </row>
    <row r="154" spans="1:8" s="92" customFormat="1" ht="12">
      <c r="A154" s="256" t="s">
        <v>66</v>
      </c>
      <c r="B154" s="257"/>
      <c r="C154" s="257"/>
      <c r="D154" s="257"/>
      <c r="E154" s="257"/>
      <c r="F154" s="257"/>
      <c r="G154" s="257"/>
      <c r="H154" s="258"/>
    </row>
    <row r="155" spans="1:8" s="92" customFormat="1" ht="12.75">
      <c r="A155" s="30">
        <v>7200100030</v>
      </c>
      <c r="B155" s="255" t="str">
        <f>VLOOKUP(A155,'[18]SERV_OUT 17'!A:E,2,FALSE)</f>
        <v>LIG PRED ESG LONGA C/MAT BLOCO H0,6A1,0M</v>
      </c>
      <c r="C155" s="255"/>
      <c r="D155" s="255"/>
      <c r="E155" s="255"/>
      <c r="F155" s="255"/>
      <c r="G155" s="31">
        <f>ROUNDUP(SUM(B157),0)</f>
        <v>17</v>
      </c>
      <c r="H155" s="32" t="str">
        <f>VLOOKUP(A155,'[18]SERV_OUT 17'!A:D,4,FALSE)</f>
        <v>UN</v>
      </c>
    </row>
    <row r="156" spans="1:8" s="92" customFormat="1" ht="12.75">
      <c r="A156" s="101" t="s">
        <v>68</v>
      </c>
      <c r="B156" s="98"/>
      <c r="C156" s="98"/>
      <c r="D156" s="98"/>
      <c r="E156" s="98"/>
      <c r="F156" s="98"/>
      <c r="G156" s="99"/>
      <c r="H156" s="100"/>
    </row>
    <row r="157" spans="1:8" s="92" customFormat="1" ht="12">
      <c r="A157" s="33" t="s">
        <v>48</v>
      </c>
      <c r="B157" s="34">
        <f>(B132+B144+B152+B136+B140+B148)/20*0.5</f>
        <v>16.3</v>
      </c>
      <c r="C157" s="35" t="s">
        <v>1</v>
      </c>
      <c r="D157" s="36"/>
      <c r="E157" s="36"/>
      <c r="F157" s="37"/>
      <c r="G157" s="36"/>
      <c r="H157" s="38"/>
    </row>
    <row r="158" spans="1:8" ht="12">
      <c r="A158" s="103"/>
      <c r="B158" s="104"/>
      <c r="C158" s="104"/>
      <c r="D158" s="104"/>
      <c r="E158" s="104"/>
      <c r="F158" s="104"/>
      <c r="G158" s="104"/>
      <c r="H158" s="105"/>
    </row>
    <row r="159" spans="1:8" s="92" customFormat="1" ht="12.75">
      <c r="A159" s="30">
        <v>7200100070</v>
      </c>
      <c r="B159" s="255" t="str">
        <f>VLOOKUP(A159,'[18]SERV_OUT 17'!A:E,2,FALSE)</f>
        <v>LIG PRED ESG CURTA C/MAT BLOCO H0,6A1,0M</v>
      </c>
      <c r="C159" s="255"/>
      <c r="D159" s="255"/>
      <c r="E159" s="255"/>
      <c r="F159" s="255"/>
      <c r="G159" s="31">
        <f>ROUNDUP(SUM(B161),0)</f>
        <v>17</v>
      </c>
      <c r="H159" s="32" t="str">
        <f>VLOOKUP(A159,'[18]SERV_OUT 17'!A:D,4,FALSE)</f>
        <v>UN</v>
      </c>
    </row>
    <row r="160" spans="1:8" s="92" customFormat="1" ht="12.75">
      <c r="A160" s="101" t="s">
        <v>68</v>
      </c>
      <c r="B160" s="98"/>
      <c r="C160" s="98"/>
      <c r="D160" s="98"/>
      <c r="E160" s="98"/>
      <c r="F160" s="98"/>
      <c r="G160" s="99"/>
      <c r="H160" s="100"/>
    </row>
    <row r="161" spans="1:8" s="92" customFormat="1" ht="12">
      <c r="A161" s="33" t="s">
        <v>48</v>
      </c>
      <c r="B161" s="34">
        <f>(B132+B144+B152+B136+B140+B148)/20*0.5</f>
        <v>16.3</v>
      </c>
      <c r="C161" s="35" t="s">
        <v>1</v>
      </c>
      <c r="D161" s="36"/>
      <c r="E161" s="36"/>
      <c r="F161" s="37"/>
      <c r="G161" s="36"/>
      <c r="H161" s="38"/>
    </row>
    <row r="162" spans="1:8" s="92" customFormat="1" ht="12">
      <c r="A162" s="39"/>
      <c r="B162" s="40"/>
      <c r="C162" s="41"/>
      <c r="D162" s="42"/>
      <c r="E162" s="42"/>
      <c r="F162" s="43"/>
      <c r="G162" s="42"/>
      <c r="H162" s="44"/>
    </row>
  </sheetData>
  <sheetProtection/>
  <mergeCells count="48">
    <mergeCell ref="A1:H1"/>
    <mergeCell ref="A2:H2"/>
    <mergeCell ref="A3:H3"/>
    <mergeCell ref="B4:F4"/>
    <mergeCell ref="A5:H5"/>
    <mergeCell ref="B18:F18"/>
    <mergeCell ref="A19:H19"/>
    <mergeCell ref="B25:F25"/>
    <mergeCell ref="A26:H26"/>
    <mergeCell ref="A33:H33"/>
    <mergeCell ref="B34:F34"/>
    <mergeCell ref="B37:F37"/>
    <mergeCell ref="B58:F58"/>
    <mergeCell ref="B62:F62"/>
    <mergeCell ref="B66:F66"/>
    <mergeCell ref="B70:F70"/>
    <mergeCell ref="B40:F40"/>
    <mergeCell ref="B46:F46"/>
    <mergeCell ref="B50:F50"/>
    <mergeCell ref="A53:H53"/>
    <mergeCell ref="B54:F54"/>
    <mergeCell ref="B43:F43"/>
    <mergeCell ref="B115:F115"/>
    <mergeCell ref="B118:F118"/>
    <mergeCell ref="A74:H74"/>
    <mergeCell ref="B75:F75"/>
    <mergeCell ref="B79:F79"/>
    <mergeCell ref="A83:H83"/>
    <mergeCell ref="A84:H84"/>
    <mergeCell ref="B85:F85"/>
    <mergeCell ref="A86:H86"/>
    <mergeCell ref="B99:F99"/>
    <mergeCell ref="A100:H100"/>
    <mergeCell ref="B106:F106"/>
    <mergeCell ref="A107:H107"/>
    <mergeCell ref="A114:H114"/>
    <mergeCell ref="A129:H129"/>
    <mergeCell ref="B130:F130"/>
    <mergeCell ref="B142:F142"/>
    <mergeCell ref="B150:F150"/>
    <mergeCell ref="B122:F122"/>
    <mergeCell ref="B126:F126"/>
    <mergeCell ref="B134:F134"/>
    <mergeCell ref="B138:F138"/>
    <mergeCell ref="B146:F146"/>
    <mergeCell ref="A154:H154"/>
    <mergeCell ref="B155:F155"/>
    <mergeCell ref="B159:F159"/>
  </mergeCells>
  <printOptions horizontalCentered="1"/>
  <pageMargins left="0.5118110236220472" right="0.5118110236220472" top="0.7874015748031497" bottom="0.7874015748031497" header="0.31496062992125984" footer="0.31496062992125984"/>
  <pageSetup horizontalDpi="1200" verticalDpi="1200" orientation="portrait" paperSize="9" r:id="rId1"/>
  <rowBreaks count="2" manualBreakCount="2">
    <brk id="60" max="255" man="1"/>
    <brk id="1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P232"/>
  <sheetViews>
    <sheetView view="pageBreakPreview" zoomScaleSheetLayoutView="100" zoomScalePageLayoutView="0" workbookViewId="0" topLeftCell="A7">
      <selection activeCell="U37" sqref="U37"/>
    </sheetView>
  </sheetViews>
  <sheetFormatPr defaultColWidth="61.875" defaultRowHeight="12.75"/>
  <cols>
    <col min="1" max="3" width="9.125" style="126" customWidth="1"/>
    <col min="4" max="4" width="9.00390625" style="126" customWidth="1"/>
    <col min="5" max="5" width="8.375" style="126" bestFit="1" customWidth="1"/>
    <col min="6" max="8" width="9.00390625" style="126" customWidth="1"/>
    <col min="9" max="9" width="6.125" style="126" customWidth="1"/>
    <col min="10" max="10" width="3.50390625" style="126" customWidth="1"/>
    <col min="11" max="11" width="7.75390625" style="126" bestFit="1" customWidth="1"/>
    <col min="12" max="13" width="6.625" style="126" customWidth="1"/>
    <col min="14" max="19" width="6.625" style="144" customWidth="1"/>
    <col min="20" max="20" width="3.00390625" style="144" customWidth="1"/>
    <col min="21" max="21" width="9.00390625" style="144" customWidth="1"/>
    <col min="22" max="22" width="6.00390625" style="144" customWidth="1"/>
    <col min="23" max="23" width="5.00390625" style="144" customWidth="1"/>
    <col min="24" max="24" width="6.50390625" style="144" customWidth="1"/>
    <col min="25" max="253" width="9.00390625" style="144" customWidth="1"/>
    <col min="254" max="254" width="10.50390625" style="144" customWidth="1"/>
    <col min="255" max="16384" width="61.875" style="144" customWidth="1"/>
  </cols>
  <sheetData>
    <row r="1" spans="1:20" s="110" customFormat="1" ht="12">
      <c r="A1" s="269" t="s">
        <v>132</v>
      </c>
      <c r="B1" s="269"/>
      <c r="C1" s="269"/>
      <c r="D1" s="269"/>
      <c r="E1" s="269"/>
      <c r="F1" s="269"/>
      <c r="G1" s="269"/>
      <c r="H1" s="269"/>
      <c r="M1" s="111"/>
      <c r="N1" s="111"/>
      <c r="R1" s="112" t="s">
        <v>69</v>
      </c>
      <c r="S1" s="113">
        <f>S9+S18+S27+S36+S45+S54</f>
        <v>895</v>
      </c>
      <c r="T1" s="114"/>
    </row>
    <row r="2" spans="5:19" s="110" customFormat="1" ht="12">
      <c r="E2" s="115"/>
      <c r="F2" s="115"/>
      <c r="K2" s="116" t="s">
        <v>49</v>
      </c>
      <c r="L2" s="117">
        <v>150</v>
      </c>
      <c r="M2" s="117"/>
      <c r="N2" s="111"/>
      <c r="S2" s="114"/>
    </row>
    <row r="3" spans="1:18" s="120" customFormat="1" ht="24">
      <c r="A3" s="118" t="s">
        <v>70</v>
      </c>
      <c r="B3" s="118" t="s">
        <v>71</v>
      </c>
      <c r="C3" s="118" t="s">
        <v>72</v>
      </c>
      <c r="D3" s="118" t="s">
        <v>73</v>
      </c>
      <c r="E3" s="119" t="s">
        <v>74</v>
      </c>
      <c r="F3" s="119" t="s">
        <v>75</v>
      </c>
      <c r="G3" s="118" t="s">
        <v>76</v>
      </c>
      <c r="H3" s="118" t="s">
        <v>77</v>
      </c>
      <c r="I3" s="118" t="s">
        <v>78</v>
      </c>
      <c r="J3" s="110"/>
      <c r="K3" s="111" t="s">
        <v>79</v>
      </c>
      <c r="L3" s="111" t="s">
        <v>80</v>
      </c>
      <c r="M3" s="111" t="s">
        <v>81</v>
      </c>
      <c r="N3" s="111" t="s">
        <v>82</v>
      </c>
      <c r="O3" s="111" t="s">
        <v>83</v>
      </c>
      <c r="P3" s="111" t="s">
        <v>84</v>
      </c>
      <c r="Q3" s="111" t="s">
        <v>85</v>
      </c>
      <c r="R3" s="111" t="s">
        <v>86</v>
      </c>
    </row>
    <row r="4" spans="1:25" s="120" customFormat="1" ht="12">
      <c r="A4" s="121" t="s">
        <v>101</v>
      </c>
      <c r="B4" s="121" t="s">
        <v>151</v>
      </c>
      <c r="C4" s="121" t="s">
        <v>152</v>
      </c>
      <c r="D4" s="121">
        <v>26</v>
      </c>
      <c r="E4" s="122">
        <v>1</v>
      </c>
      <c r="F4" s="122">
        <v>0.617</v>
      </c>
      <c r="G4" s="123">
        <v>150</v>
      </c>
      <c r="H4" s="124" t="s">
        <v>89</v>
      </c>
      <c r="I4" s="125">
        <f aca="true" t="shared" si="0" ref="I4:I12">IF(F4&lt;=1.25,1,IF(F4&lt;=1.75,2,IF(F4&lt;=2.25,3,IF(F4&lt;=2.75,4,IF(F4&lt;=3.25,5,IF(F4&lt;=3.75,6,IF(F4&lt;=4.25,7,"maior")))))))</f>
        <v>1</v>
      </c>
      <c r="J4" s="126"/>
      <c r="K4" s="127" t="s">
        <v>88</v>
      </c>
      <c r="L4" s="127">
        <v>1</v>
      </c>
      <c r="M4" s="127">
        <v>2</v>
      </c>
      <c r="N4" s="127">
        <v>3</v>
      </c>
      <c r="O4" s="127">
        <v>4</v>
      </c>
      <c r="P4" s="127">
        <v>5</v>
      </c>
      <c r="Q4" s="127">
        <v>6</v>
      </c>
      <c r="R4" s="127">
        <v>7</v>
      </c>
      <c r="S4" s="127" t="s">
        <v>50</v>
      </c>
      <c r="U4" s="128" t="s">
        <v>79</v>
      </c>
      <c r="V4" s="129" t="str">
        <f>"Nº PV's = "&amp;COUNTA(A4:A99)&amp;" und"</f>
        <v>Nº PV's = 41 und</v>
      </c>
      <c r="X4" s="270"/>
      <c r="Y4" s="270"/>
    </row>
    <row r="5" spans="1:25" s="120" customFormat="1" ht="12">
      <c r="A5" s="121" t="s">
        <v>102</v>
      </c>
      <c r="B5" s="121" t="s">
        <v>152</v>
      </c>
      <c r="C5" s="121" t="s">
        <v>153</v>
      </c>
      <c r="D5" s="121">
        <v>35</v>
      </c>
      <c r="E5" s="122">
        <v>0.617</v>
      </c>
      <c r="F5" s="122">
        <v>0.775</v>
      </c>
      <c r="G5" s="123">
        <v>150</v>
      </c>
      <c r="H5" s="124" t="s">
        <v>89</v>
      </c>
      <c r="I5" s="125">
        <f t="shared" si="0"/>
        <v>1</v>
      </c>
      <c r="J5" s="126"/>
      <c r="K5" s="127" t="s">
        <v>89</v>
      </c>
      <c r="L5" s="130">
        <f>_xlfn.SUMIFS($D$4:$D$99,$H$4:$H$99,$K5,$I$4:$I$99,L$4,$G$4:$G$99,$L$2)</f>
        <v>852</v>
      </c>
      <c r="M5" s="130">
        <f aca="true" t="shared" si="1" ref="M5:R8">_xlfn.SUMIFS($D$4:$D$112,$H$4:$H$112,$K5,$I$4:$I$112,M$4,$G$4:$G$112,$L$2)</f>
        <v>22</v>
      </c>
      <c r="N5" s="130">
        <f t="shared" si="1"/>
        <v>15</v>
      </c>
      <c r="O5" s="130">
        <f t="shared" si="1"/>
        <v>0</v>
      </c>
      <c r="P5" s="130">
        <f t="shared" si="1"/>
        <v>6</v>
      </c>
      <c r="Q5" s="130">
        <f t="shared" si="1"/>
        <v>0</v>
      </c>
      <c r="R5" s="130">
        <f t="shared" si="1"/>
        <v>0</v>
      </c>
      <c r="S5" s="131">
        <f>SUM(L5:R5)</f>
        <v>895</v>
      </c>
      <c r="U5" s="111" t="s">
        <v>80</v>
      </c>
      <c r="V5" s="132">
        <f>_xlfn.COUNTIFS($F$4:$F$99,"&lt;=1,25")</f>
        <v>38</v>
      </c>
      <c r="X5" s="268"/>
      <c r="Y5" s="268"/>
    </row>
    <row r="6" spans="1:25" s="120" customFormat="1" ht="12">
      <c r="A6" s="121" t="s">
        <v>103</v>
      </c>
      <c r="B6" s="121" t="s">
        <v>153</v>
      </c>
      <c r="C6" s="121" t="s">
        <v>154</v>
      </c>
      <c r="D6" s="121">
        <v>26</v>
      </c>
      <c r="E6" s="122">
        <v>0.775</v>
      </c>
      <c r="F6" s="122">
        <v>0.892</v>
      </c>
      <c r="G6" s="123">
        <v>150</v>
      </c>
      <c r="H6" s="124" t="s">
        <v>89</v>
      </c>
      <c r="I6" s="125">
        <f t="shared" si="0"/>
        <v>1</v>
      </c>
      <c r="J6" s="126"/>
      <c r="K6" s="127" t="s">
        <v>90</v>
      </c>
      <c r="L6" s="130">
        <f>_xlfn.SUMIFS($D$4:$D$99,$H$4:$H$99,$K6,$I$4:$I$99,L$4,$G$4:$G$99,$L$2)</f>
        <v>0</v>
      </c>
      <c r="M6" s="130">
        <f t="shared" si="1"/>
        <v>0</v>
      </c>
      <c r="N6" s="130">
        <f t="shared" si="1"/>
        <v>0</v>
      </c>
      <c r="O6" s="130">
        <f t="shared" si="1"/>
        <v>0</v>
      </c>
      <c r="P6" s="130">
        <f t="shared" si="1"/>
        <v>0</v>
      </c>
      <c r="Q6" s="130">
        <f t="shared" si="1"/>
        <v>0</v>
      </c>
      <c r="R6" s="130">
        <f t="shared" si="1"/>
        <v>0</v>
      </c>
      <c r="S6" s="131">
        <f>SUM(L6:R6)</f>
        <v>0</v>
      </c>
      <c r="U6" s="111" t="s">
        <v>81</v>
      </c>
      <c r="V6" s="132">
        <f>_xlfn.COUNTIFS($F$4:$F$99,"&gt;1,26",$F$4:$F$99,"&lt;=1,75")</f>
        <v>1</v>
      </c>
      <c r="X6" s="268"/>
      <c r="Y6" s="268"/>
    </row>
    <row r="7" spans="1:25" s="120" customFormat="1" ht="12">
      <c r="A7" s="121" t="s">
        <v>104</v>
      </c>
      <c r="B7" s="121" t="s">
        <v>154</v>
      </c>
      <c r="C7" s="121" t="s">
        <v>155</v>
      </c>
      <c r="D7" s="121">
        <v>16</v>
      </c>
      <c r="E7" s="122">
        <v>0.892</v>
      </c>
      <c r="F7" s="122">
        <v>0.964</v>
      </c>
      <c r="G7" s="123">
        <v>150</v>
      </c>
      <c r="H7" s="124" t="s">
        <v>89</v>
      </c>
      <c r="I7" s="125">
        <f t="shared" si="0"/>
        <v>1</v>
      </c>
      <c r="J7" s="126"/>
      <c r="K7" s="127" t="s">
        <v>87</v>
      </c>
      <c r="L7" s="130">
        <f>_xlfn.SUMIFS($D$4:$D$99,$H$4:$H$99,$K7,$I$4:$I$99,L$4,$G$4:$G$99,$L$2)</f>
        <v>0</v>
      </c>
      <c r="M7" s="130">
        <f t="shared" si="1"/>
        <v>0</v>
      </c>
      <c r="N7" s="130">
        <f t="shared" si="1"/>
        <v>0</v>
      </c>
      <c r="O7" s="130">
        <f t="shared" si="1"/>
        <v>0</v>
      </c>
      <c r="P7" s="130">
        <f t="shared" si="1"/>
        <v>0</v>
      </c>
      <c r="Q7" s="130">
        <f t="shared" si="1"/>
        <v>0</v>
      </c>
      <c r="R7" s="130">
        <f t="shared" si="1"/>
        <v>0</v>
      </c>
      <c r="S7" s="131">
        <f>SUM(L7:R7)</f>
        <v>0</v>
      </c>
      <c r="U7" s="111" t="s">
        <v>82</v>
      </c>
      <c r="V7" s="132">
        <f>_xlfn.COUNTIFS($F$4:$F$99,"&gt;1,76",$F$4:$F$99,"&lt;=2,25")</f>
        <v>1</v>
      </c>
      <c r="X7" s="268"/>
      <c r="Y7" s="268"/>
    </row>
    <row r="8" spans="1:25" s="120" customFormat="1" ht="12">
      <c r="A8" s="121" t="s">
        <v>105</v>
      </c>
      <c r="B8" s="121" t="s">
        <v>155</v>
      </c>
      <c r="C8" s="121" t="s">
        <v>156</v>
      </c>
      <c r="D8" s="121">
        <v>30</v>
      </c>
      <c r="E8" s="122">
        <v>0.964</v>
      </c>
      <c r="F8" s="122">
        <v>0.599</v>
      </c>
      <c r="G8" s="123">
        <v>150</v>
      </c>
      <c r="H8" s="124" t="s">
        <v>89</v>
      </c>
      <c r="I8" s="125">
        <f t="shared" si="0"/>
        <v>1</v>
      </c>
      <c r="J8" s="126"/>
      <c r="K8" s="127" t="s">
        <v>91</v>
      </c>
      <c r="L8" s="130">
        <f>_xlfn.SUMIFS($D$4:$D$99,$H$4:$H$99,$K8,$I$4:$I$99,L$4,$G$4:$G$99,$L$2)</f>
        <v>0</v>
      </c>
      <c r="M8" s="130">
        <f t="shared" si="1"/>
        <v>0</v>
      </c>
      <c r="N8" s="130">
        <f t="shared" si="1"/>
        <v>0</v>
      </c>
      <c r="O8" s="130">
        <f t="shared" si="1"/>
        <v>0</v>
      </c>
      <c r="P8" s="130">
        <f t="shared" si="1"/>
        <v>0</v>
      </c>
      <c r="Q8" s="130">
        <f t="shared" si="1"/>
        <v>0</v>
      </c>
      <c r="R8" s="130">
        <f t="shared" si="1"/>
        <v>0</v>
      </c>
      <c r="S8" s="131">
        <f>SUM(L8:R8)</f>
        <v>0</v>
      </c>
      <c r="U8" s="111" t="s">
        <v>83</v>
      </c>
      <c r="V8" s="132">
        <f>_xlfn.COUNTIFS($F$4:$F$99,"&gt;2,26",$F$4:$F$99,"&lt;=2,75")</f>
        <v>0</v>
      </c>
      <c r="W8" s="126"/>
      <c r="X8" s="268"/>
      <c r="Y8" s="268"/>
    </row>
    <row r="9" spans="1:27" s="133" customFormat="1" ht="12">
      <c r="A9" s="121" t="s">
        <v>106</v>
      </c>
      <c r="B9" s="121" t="s">
        <v>156</v>
      </c>
      <c r="C9" s="121" t="s">
        <v>157</v>
      </c>
      <c r="D9" s="121">
        <v>20</v>
      </c>
      <c r="E9" s="122">
        <v>0.599</v>
      </c>
      <c r="F9" s="122">
        <v>0.689</v>
      </c>
      <c r="G9" s="123">
        <v>150</v>
      </c>
      <c r="H9" s="124" t="s">
        <v>89</v>
      </c>
      <c r="I9" s="125">
        <f t="shared" si="0"/>
        <v>1</v>
      </c>
      <c r="J9" s="126"/>
      <c r="K9" s="127" t="s">
        <v>50</v>
      </c>
      <c r="L9" s="131">
        <f>SUM(L5:L8)</f>
        <v>852</v>
      </c>
      <c r="M9" s="131">
        <f aca="true" t="shared" si="2" ref="M9:R9">SUM(M5:M8)</f>
        <v>22</v>
      </c>
      <c r="N9" s="131">
        <f t="shared" si="2"/>
        <v>15</v>
      </c>
      <c r="O9" s="131">
        <f t="shared" si="2"/>
        <v>0</v>
      </c>
      <c r="P9" s="131">
        <f t="shared" si="2"/>
        <v>6</v>
      </c>
      <c r="Q9" s="131">
        <f t="shared" si="2"/>
        <v>0</v>
      </c>
      <c r="R9" s="131">
        <f t="shared" si="2"/>
        <v>0</v>
      </c>
      <c r="S9" s="131">
        <f>IF(SUM(L9:R9)=SUM(S5:S8),SUM(L9:R9),"não")</f>
        <v>895</v>
      </c>
      <c r="U9" s="111" t="s">
        <v>84</v>
      </c>
      <c r="V9" s="132">
        <f>_xlfn.COUNTIFS($F$4:$F$99,"&gt;2,76",$F$4:$F$99,"&lt;=3,25")</f>
        <v>1</v>
      </c>
      <c r="W9" s="126"/>
      <c r="X9" s="268"/>
      <c r="Y9" s="268"/>
      <c r="Z9" s="120"/>
      <c r="AA9" s="120"/>
    </row>
    <row r="10" spans="1:25" s="120" customFormat="1" ht="12">
      <c r="A10" s="121" t="s">
        <v>107</v>
      </c>
      <c r="B10" s="121" t="s">
        <v>157</v>
      </c>
      <c r="C10" s="121" t="s">
        <v>158</v>
      </c>
      <c r="D10" s="121">
        <v>10</v>
      </c>
      <c r="E10" s="122">
        <v>0.689</v>
      </c>
      <c r="F10" s="122">
        <v>0.734</v>
      </c>
      <c r="G10" s="123">
        <v>150</v>
      </c>
      <c r="H10" s="124" t="s">
        <v>89</v>
      </c>
      <c r="I10" s="125">
        <f t="shared" si="0"/>
        <v>1</v>
      </c>
      <c r="J10" s="126"/>
      <c r="K10" s="126"/>
      <c r="U10" s="111" t="s">
        <v>85</v>
      </c>
      <c r="V10" s="132">
        <f>_xlfn.COUNTIFS($F$4:$F$99,"&gt;3,26",$F$4:$F$99,"&lt;=3,75")</f>
        <v>0</v>
      </c>
      <c r="W10" s="126"/>
      <c r="X10" s="268"/>
      <c r="Y10" s="268"/>
    </row>
    <row r="11" spans="1:25" s="120" customFormat="1" ht="12">
      <c r="A11" s="121" t="s">
        <v>108</v>
      </c>
      <c r="B11" s="121" t="s">
        <v>158</v>
      </c>
      <c r="C11" s="121" t="s">
        <v>159</v>
      </c>
      <c r="D11" s="121">
        <v>7</v>
      </c>
      <c r="E11" s="122">
        <v>0.734</v>
      </c>
      <c r="F11" s="122">
        <v>0.765</v>
      </c>
      <c r="G11" s="123">
        <v>150</v>
      </c>
      <c r="H11" s="124" t="s">
        <v>89</v>
      </c>
      <c r="I11" s="125">
        <f t="shared" si="0"/>
        <v>1</v>
      </c>
      <c r="J11" s="126"/>
      <c r="K11" s="116" t="s">
        <v>49</v>
      </c>
      <c r="L11" s="117">
        <v>200</v>
      </c>
      <c r="M11" s="117"/>
      <c r="N11" s="111"/>
      <c r="O11" s="110"/>
      <c r="P11" s="110"/>
      <c r="Q11" s="110"/>
      <c r="R11" s="110"/>
      <c r="S11" s="110"/>
      <c r="U11" s="111" t="s">
        <v>86</v>
      </c>
      <c r="V11" s="132">
        <f>_xlfn.COUNTIFS($F$4:$F$99,"&gt;3,76",$F$4:$F$99,"&lt;=4,25")</f>
        <v>0</v>
      </c>
      <c r="W11" s="126"/>
      <c r="X11" s="268"/>
      <c r="Y11" s="268"/>
    </row>
    <row r="12" spans="1:25" s="120" customFormat="1" ht="12">
      <c r="A12" s="121" t="s">
        <v>109</v>
      </c>
      <c r="B12" s="121" t="s">
        <v>159</v>
      </c>
      <c r="C12" s="121" t="s">
        <v>160</v>
      </c>
      <c r="D12" s="121">
        <v>12</v>
      </c>
      <c r="E12" s="122">
        <v>0.765</v>
      </c>
      <c r="F12" s="122">
        <v>0.819</v>
      </c>
      <c r="G12" s="123">
        <v>150</v>
      </c>
      <c r="H12" s="124" t="s">
        <v>89</v>
      </c>
      <c r="I12" s="125">
        <f t="shared" si="0"/>
        <v>1</v>
      </c>
      <c r="J12" s="126"/>
      <c r="K12" s="111" t="s">
        <v>79</v>
      </c>
      <c r="L12" s="111" t="s">
        <v>80</v>
      </c>
      <c r="M12" s="111" t="s">
        <v>81</v>
      </c>
      <c r="N12" s="111" t="s">
        <v>82</v>
      </c>
      <c r="O12" s="111" t="s">
        <v>83</v>
      </c>
      <c r="P12" s="111" t="s">
        <v>84</v>
      </c>
      <c r="Q12" s="111" t="s">
        <v>85</v>
      </c>
      <c r="R12" s="111" t="s">
        <v>86</v>
      </c>
      <c r="U12" s="111" t="s">
        <v>92</v>
      </c>
      <c r="V12" s="132">
        <f>_xlfn.COUNTIFS($F$4:$F$99,"&gt;4,26",$F$4:$F$99,"&lt;=4,75")</f>
        <v>0</v>
      </c>
      <c r="W12" s="126"/>
      <c r="X12" s="268"/>
      <c r="Y12" s="268"/>
    </row>
    <row r="13" spans="1:25" s="120" customFormat="1" ht="12">
      <c r="A13" s="121" t="s">
        <v>110</v>
      </c>
      <c r="B13" s="121" t="s">
        <v>160</v>
      </c>
      <c r="C13" s="121" t="s">
        <v>161</v>
      </c>
      <c r="D13" s="121">
        <v>24</v>
      </c>
      <c r="E13" s="122">
        <v>0.819</v>
      </c>
      <c r="F13" s="122">
        <v>0.927</v>
      </c>
      <c r="G13" s="123">
        <v>150</v>
      </c>
      <c r="H13" s="124" t="s">
        <v>89</v>
      </c>
      <c r="I13" s="125">
        <f aca="true" t="shared" si="3" ref="I13:I44">IF(F13&lt;=1.25,1,IF(F13&lt;=1.75,2,IF(F13&lt;=2.25,3,IF(F13&lt;=2.75,4,IF(F13&lt;=3.25,5,IF(F13&lt;=3.75,6,IF(F13&lt;=4.25,7,"maior")))))))</f>
        <v>1</v>
      </c>
      <c r="J13" s="126"/>
      <c r="K13" s="127" t="s">
        <v>88</v>
      </c>
      <c r="L13" s="127">
        <v>1</v>
      </c>
      <c r="M13" s="127">
        <v>2</v>
      </c>
      <c r="N13" s="127">
        <v>3</v>
      </c>
      <c r="O13" s="127">
        <v>4</v>
      </c>
      <c r="P13" s="127">
        <v>5</v>
      </c>
      <c r="Q13" s="127">
        <v>6</v>
      </c>
      <c r="R13" s="127">
        <v>7</v>
      </c>
      <c r="S13" s="127" t="s">
        <v>50</v>
      </c>
      <c r="U13" s="111" t="s">
        <v>93</v>
      </c>
      <c r="V13" s="132">
        <f>_xlfn.COUNTIFS($F$4:$F$99,"&gt;4,76",$F$4:$F$99,"&lt;=5,25")</f>
        <v>0</v>
      </c>
      <c r="W13" s="126"/>
      <c r="X13" s="268"/>
      <c r="Y13" s="268"/>
    </row>
    <row r="14" spans="1:25" s="120" customFormat="1" ht="12">
      <c r="A14" s="121" t="s">
        <v>111</v>
      </c>
      <c r="B14" s="121" t="s">
        <v>161</v>
      </c>
      <c r="C14" s="121" t="s">
        <v>162</v>
      </c>
      <c r="D14" s="121">
        <v>16</v>
      </c>
      <c r="E14" s="122">
        <v>0.927</v>
      </c>
      <c r="F14" s="122">
        <v>0.999</v>
      </c>
      <c r="G14" s="123">
        <v>150</v>
      </c>
      <c r="H14" s="124" t="s">
        <v>89</v>
      </c>
      <c r="I14" s="125">
        <f t="shared" si="3"/>
        <v>1</v>
      </c>
      <c r="J14" s="126"/>
      <c r="K14" s="127" t="s">
        <v>89</v>
      </c>
      <c r="L14" s="130">
        <f>_xlfn.SUMIFS($D$4:$D$99,$H$4:$H$99,$K14,$I$4:$I$99,L$13,$G$4:$G$99,$L$11)</f>
        <v>0</v>
      </c>
      <c r="M14" s="130">
        <f aca="true" t="shared" si="4" ref="L14:R17">_xlfn.SUMIFS($D$4:$D$99,$H$4:$H$99,$K14,$I$4:$I$99,M$13,$G$4:$G$99,$L$11)</f>
        <v>0</v>
      </c>
      <c r="N14" s="130">
        <f t="shared" si="4"/>
        <v>0</v>
      </c>
      <c r="O14" s="130">
        <f t="shared" si="4"/>
        <v>0</v>
      </c>
      <c r="P14" s="130">
        <f t="shared" si="4"/>
        <v>0</v>
      </c>
      <c r="Q14" s="130">
        <f t="shared" si="4"/>
        <v>0</v>
      </c>
      <c r="R14" s="130">
        <f t="shared" si="4"/>
        <v>0</v>
      </c>
      <c r="S14" s="131">
        <f>SUM(L14:R14)</f>
        <v>0</v>
      </c>
      <c r="U14" s="111" t="s">
        <v>94</v>
      </c>
      <c r="V14" s="132">
        <f>_xlfn.COUNTIFS($F$4:$F$99,"&gt;5,26",$F$4:$F$99,"&lt;=5,75")</f>
        <v>0</v>
      </c>
      <c r="W14" s="126"/>
      <c r="X14" s="268"/>
      <c r="Y14" s="268"/>
    </row>
    <row r="15" spans="1:25" s="120" customFormat="1" ht="12">
      <c r="A15" s="121" t="s">
        <v>112</v>
      </c>
      <c r="B15" s="121" t="s">
        <v>162</v>
      </c>
      <c r="C15" s="121" t="s">
        <v>163</v>
      </c>
      <c r="D15" s="121">
        <v>34</v>
      </c>
      <c r="E15" s="122">
        <v>0.999</v>
      </c>
      <c r="F15" s="122">
        <v>0.652</v>
      </c>
      <c r="G15" s="123">
        <v>150</v>
      </c>
      <c r="H15" s="124" t="s">
        <v>89</v>
      </c>
      <c r="I15" s="125">
        <f t="shared" si="3"/>
        <v>1</v>
      </c>
      <c r="J15" s="126"/>
      <c r="K15" s="127" t="s">
        <v>90</v>
      </c>
      <c r="L15" s="130">
        <f t="shared" si="4"/>
        <v>0</v>
      </c>
      <c r="M15" s="130">
        <f t="shared" si="4"/>
        <v>0</v>
      </c>
      <c r="N15" s="130">
        <f t="shared" si="4"/>
        <v>0</v>
      </c>
      <c r="O15" s="130">
        <f t="shared" si="4"/>
        <v>0</v>
      </c>
      <c r="P15" s="130">
        <f t="shared" si="4"/>
        <v>0</v>
      </c>
      <c r="Q15" s="130">
        <f t="shared" si="4"/>
        <v>0</v>
      </c>
      <c r="R15" s="130">
        <f t="shared" si="4"/>
        <v>0</v>
      </c>
      <c r="S15" s="131">
        <f>SUM(L15:R15)</f>
        <v>0</v>
      </c>
      <c r="U15" s="111" t="s">
        <v>95</v>
      </c>
      <c r="V15" s="132">
        <f>_xlfn.COUNTIFS($F$4:$F$99,"&gt;5,76",$F$4:$F$99,"&lt;=6,25")</f>
        <v>0</v>
      </c>
      <c r="W15" s="126"/>
      <c r="X15" s="268"/>
      <c r="Y15" s="268"/>
    </row>
    <row r="16" spans="1:23" s="120" customFormat="1" ht="12">
      <c r="A16" s="121" t="s">
        <v>113</v>
      </c>
      <c r="B16" s="121" t="s">
        <v>163</v>
      </c>
      <c r="C16" s="121" t="s">
        <v>164</v>
      </c>
      <c r="D16" s="121">
        <v>14</v>
      </c>
      <c r="E16" s="122">
        <v>0.652</v>
      </c>
      <c r="F16" s="122">
        <v>0.715</v>
      </c>
      <c r="G16" s="123">
        <v>150</v>
      </c>
      <c r="H16" s="124" t="s">
        <v>89</v>
      </c>
      <c r="I16" s="125">
        <f t="shared" si="3"/>
        <v>1</v>
      </c>
      <c r="J16" s="126"/>
      <c r="K16" s="127" t="s">
        <v>87</v>
      </c>
      <c r="L16" s="130">
        <f t="shared" si="4"/>
        <v>0</v>
      </c>
      <c r="M16" s="130">
        <f t="shared" si="4"/>
        <v>0</v>
      </c>
      <c r="N16" s="130">
        <f t="shared" si="4"/>
        <v>0</v>
      </c>
      <c r="O16" s="130">
        <f t="shared" si="4"/>
        <v>0</v>
      </c>
      <c r="P16" s="130">
        <f t="shared" si="4"/>
        <v>0</v>
      </c>
      <c r="Q16" s="130">
        <f t="shared" si="4"/>
        <v>0</v>
      </c>
      <c r="R16" s="130">
        <f t="shared" si="4"/>
        <v>0</v>
      </c>
      <c r="S16" s="131">
        <f>SUM(L16:R16)</f>
        <v>0</v>
      </c>
      <c r="U16" s="128" t="s">
        <v>50</v>
      </c>
      <c r="V16" s="134">
        <f>SUM(V5:V15)</f>
        <v>41</v>
      </c>
      <c r="W16" s="126"/>
    </row>
    <row r="17" spans="1:22" s="120" customFormat="1" ht="12">
      <c r="A17" s="121" t="s">
        <v>114</v>
      </c>
      <c r="B17" s="121" t="s">
        <v>164</v>
      </c>
      <c r="C17" s="121" t="s">
        <v>165</v>
      </c>
      <c r="D17" s="121">
        <v>26</v>
      </c>
      <c r="E17" s="122">
        <v>0.715</v>
      </c>
      <c r="F17" s="122">
        <v>0.832</v>
      </c>
      <c r="G17" s="123">
        <v>150</v>
      </c>
      <c r="H17" s="124" t="s">
        <v>89</v>
      </c>
      <c r="I17" s="125">
        <f t="shared" si="3"/>
        <v>1</v>
      </c>
      <c r="J17" s="126"/>
      <c r="K17" s="127" t="s">
        <v>91</v>
      </c>
      <c r="L17" s="130">
        <f t="shared" si="4"/>
        <v>0</v>
      </c>
      <c r="M17" s="130">
        <f t="shared" si="4"/>
        <v>0</v>
      </c>
      <c r="N17" s="130">
        <f t="shared" si="4"/>
        <v>0</v>
      </c>
      <c r="O17" s="130">
        <f t="shared" si="4"/>
        <v>0</v>
      </c>
      <c r="P17" s="130">
        <f t="shared" si="4"/>
        <v>0</v>
      </c>
      <c r="Q17" s="130">
        <f t="shared" si="4"/>
        <v>0</v>
      </c>
      <c r="R17" s="130">
        <f t="shared" si="4"/>
        <v>0</v>
      </c>
      <c r="S17" s="131">
        <f>SUM(L17:R17)</f>
        <v>0</v>
      </c>
      <c r="V17" s="135"/>
    </row>
    <row r="18" spans="1:20" s="120" customFormat="1" ht="12">
      <c r="A18" s="121" t="s">
        <v>115</v>
      </c>
      <c r="B18" s="121" t="s">
        <v>165</v>
      </c>
      <c r="C18" s="121" t="s">
        <v>166</v>
      </c>
      <c r="D18" s="121">
        <v>30</v>
      </c>
      <c r="E18" s="122">
        <v>0.832</v>
      </c>
      <c r="F18" s="122">
        <v>0.467</v>
      </c>
      <c r="G18" s="123">
        <v>150</v>
      </c>
      <c r="H18" s="124" t="s">
        <v>89</v>
      </c>
      <c r="I18" s="125">
        <f t="shared" si="3"/>
        <v>1</v>
      </c>
      <c r="J18" s="126"/>
      <c r="K18" s="127" t="s">
        <v>50</v>
      </c>
      <c r="L18" s="131">
        <f aca="true" t="shared" si="5" ref="L18:R18">SUM(L14:L17)</f>
        <v>0</v>
      </c>
      <c r="M18" s="131">
        <f t="shared" si="5"/>
        <v>0</v>
      </c>
      <c r="N18" s="131">
        <f t="shared" si="5"/>
        <v>0</v>
      </c>
      <c r="O18" s="131">
        <f t="shared" si="5"/>
        <v>0</v>
      </c>
      <c r="P18" s="131">
        <f t="shared" si="5"/>
        <v>0</v>
      </c>
      <c r="Q18" s="131">
        <f t="shared" si="5"/>
        <v>0</v>
      </c>
      <c r="R18" s="131">
        <f t="shared" si="5"/>
        <v>0</v>
      </c>
      <c r="S18" s="131">
        <f>IF(SUM(L18:R18)=SUM(S14:S17),SUM(L18:R18),"não")</f>
        <v>0</v>
      </c>
      <c r="T18" s="135"/>
    </row>
    <row r="19" spans="1:10" s="120" customFormat="1" ht="12">
      <c r="A19" s="136" t="s">
        <v>116</v>
      </c>
      <c r="B19" s="136" t="s">
        <v>166</v>
      </c>
      <c r="C19" s="136" t="s">
        <v>167</v>
      </c>
      <c r="D19" s="136">
        <v>7</v>
      </c>
      <c r="E19" s="137">
        <v>0.467</v>
      </c>
      <c r="F19" s="137">
        <v>-0.5</v>
      </c>
      <c r="G19" s="138">
        <v>150</v>
      </c>
      <c r="H19" s="139" t="s">
        <v>89</v>
      </c>
      <c r="I19" s="139">
        <f t="shared" si="3"/>
        <v>1</v>
      </c>
      <c r="J19" s="126"/>
    </row>
    <row r="20" spans="1:19" s="120" customFormat="1" ht="12">
      <c r="A20" s="136" t="s">
        <v>117</v>
      </c>
      <c r="B20" s="136" t="s">
        <v>167</v>
      </c>
      <c r="C20" s="136" t="s">
        <v>168</v>
      </c>
      <c r="D20" s="136">
        <v>52</v>
      </c>
      <c r="E20" s="137">
        <v>-0.5</v>
      </c>
      <c r="F20" s="137">
        <v>-0.77</v>
      </c>
      <c r="G20" s="138">
        <v>150</v>
      </c>
      <c r="H20" s="139" t="s">
        <v>89</v>
      </c>
      <c r="I20" s="139">
        <f t="shared" si="3"/>
        <v>1</v>
      </c>
      <c r="J20" s="126"/>
      <c r="K20" s="116" t="s">
        <v>49</v>
      </c>
      <c r="L20" s="117">
        <v>250</v>
      </c>
      <c r="M20" s="117"/>
      <c r="N20" s="111"/>
      <c r="O20" s="110"/>
      <c r="P20" s="110"/>
      <c r="Q20" s="110"/>
      <c r="R20" s="110"/>
      <c r="S20" s="110"/>
    </row>
    <row r="21" spans="1:18" s="120" customFormat="1" ht="12">
      <c r="A21" s="136" t="s">
        <v>133</v>
      </c>
      <c r="B21" s="136" t="s">
        <v>168</v>
      </c>
      <c r="C21" s="136" t="s">
        <v>169</v>
      </c>
      <c r="D21" s="136">
        <v>58</v>
      </c>
      <c r="E21" s="137">
        <v>-0.77</v>
      </c>
      <c r="F21" s="137">
        <v>-0.51</v>
      </c>
      <c r="G21" s="138">
        <v>150</v>
      </c>
      <c r="H21" s="139" t="s">
        <v>89</v>
      </c>
      <c r="I21" s="139">
        <f t="shared" si="3"/>
        <v>1</v>
      </c>
      <c r="J21" s="126"/>
      <c r="K21" s="111" t="s">
        <v>79</v>
      </c>
      <c r="L21" s="111" t="s">
        <v>80</v>
      </c>
      <c r="M21" s="111" t="s">
        <v>81</v>
      </c>
      <c r="N21" s="111" t="s">
        <v>82</v>
      </c>
      <c r="O21" s="111" t="s">
        <v>83</v>
      </c>
      <c r="P21" s="111" t="s">
        <v>84</v>
      </c>
      <c r="Q21" s="111" t="s">
        <v>85</v>
      </c>
      <c r="R21" s="111" t="s">
        <v>86</v>
      </c>
    </row>
    <row r="22" spans="1:22" s="120" customFormat="1" ht="12">
      <c r="A22" s="136" t="s">
        <v>134</v>
      </c>
      <c r="B22" s="136" t="s">
        <v>169</v>
      </c>
      <c r="C22" s="136" t="s">
        <v>170</v>
      </c>
      <c r="D22" s="136">
        <v>27</v>
      </c>
      <c r="E22" s="137">
        <v>-0.51</v>
      </c>
      <c r="F22" s="137">
        <v>0.115</v>
      </c>
      <c r="G22" s="138">
        <v>150</v>
      </c>
      <c r="H22" s="139" t="s">
        <v>89</v>
      </c>
      <c r="I22" s="139">
        <f t="shared" si="3"/>
        <v>1</v>
      </c>
      <c r="J22" s="126"/>
      <c r="K22" s="127" t="s">
        <v>88</v>
      </c>
      <c r="L22" s="127">
        <v>1</v>
      </c>
      <c r="M22" s="127">
        <v>2</v>
      </c>
      <c r="N22" s="127">
        <v>3</v>
      </c>
      <c r="O22" s="127">
        <v>4</v>
      </c>
      <c r="P22" s="127">
        <v>5</v>
      </c>
      <c r="Q22" s="127">
        <v>6</v>
      </c>
      <c r="R22" s="127">
        <v>7</v>
      </c>
      <c r="S22" s="127" t="s">
        <v>50</v>
      </c>
      <c r="U22" s="135"/>
      <c r="V22" s="135"/>
    </row>
    <row r="23" spans="1:22" s="120" customFormat="1" ht="12">
      <c r="A23" s="121" t="s">
        <v>135</v>
      </c>
      <c r="B23" s="121" t="s">
        <v>170</v>
      </c>
      <c r="C23" s="121" t="s">
        <v>171</v>
      </c>
      <c r="D23" s="121">
        <v>28</v>
      </c>
      <c r="E23" s="122">
        <v>0.115</v>
      </c>
      <c r="F23" s="122">
        <v>0.241</v>
      </c>
      <c r="G23" s="123">
        <v>150</v>
      </c>
      <c r="H23" s="124" t="s">
        <v>89</v>
      </c>
      <c r="I23" s="124">
        <f t="shared" si="3"/>
        <v>1</v>
      </c>
      <c r="J23" s="126"/>
      <c r="K23" s="127" t="s">
        <v>89</v>
      </c>
      <c r="L23" s="130">
        <f aca="true" t="shared" si="6" ref="L23:R26">_xlfn.SUMIFS($D$4:$D$99,$H$4:$H$99,$K23,$I$4:$I$99,L$22,$G$4:$G$99,$L$20)</f>
        <v>0</v>
      </c>
      <c r="M23" s="130">
        <f t="shared" si="6"/>
        <v>0</v>
      </c>
      <c r="N23" s="130">
        <f t="shared" si="6"/>
        <v>0</v>
      </c>
      <c r="O23" s="130">
        <f t="shared" si="6"/>
        <v>0</v>
      </c>
      <c r="P23" s="130">
        <f t="shared" si="6"/>
        <v>0</v>
      </c>
      <c r="Q23" s="130">
        <f t="shared" si="6"/>
        <v>0</v>
      </c>
      <c r="R23" s="130">
        <f t="shared" si="6"/>
        <v>0</v>
      </c>
      <c r="S23" s="131">
        <f>SUM(L23:R23)</f>
        <v>0</v>
      </c>
      <c r="U23" s="135"/>
      <c r="V23" s="135"/>
    </row>
    <row r="24" spans="1:22" s="120" customFormat="1" ht="12">
      <c r="A24" s="121" t="s">
        <v>136</v>
      </c>
      <c r="B24" s="121" t="s">
        <v>171</v>
      </c>
      <c r="C24" s="121" t="s">
        <v>172</v>
      </c>
      <c r="D24" s="121">
        <v>40</v>
      </c>
      <c r="E24" s="122">
        <v>0.241</v>
      </c>
      <c r="F24" s="122">
        <v>0.421</v>
      </c>
      <c r="G24" s="123">
        <v>150</v>
      </c>
      <c r="H24" s="124" t="s">
        <v>89</v>
      </c>
      <c r="I24" s="124">
        <f t="shared" si="3"/>
        <v>1</v>
      </c>
      <c r="J24" s="126"/>
      <c r="K24" s="127" t="s">
        <v>90</v>
      </c>
      <c r="L24" s="130">
        <f t="shared" si="6"/>
        <v>0</v>
      </c>
      <c r="M24" s="130">
        <f t="shared" si="6"/>
        <v>0</v>
      </c>
      <c r="N24" s="130">
        <f t="shared" si="6"/>
        <v>0</v>
      </c>
      <c r="O24" s="130">
        <f t="shared" si="6"/>
        <v>0</v>
      </c>
      <c r="P24" s="130">
        <f t="shared" si="6"/>
        <v>0</v>
      </c>
      <c r="Q24" s="130">
        <f t="shared" si="6"/>
        <v>0</v>
      </c>
      <c r="R24" s="130">
        <f t="shared" si="6"/>
        <v>0</v>
      </c>
      <c r="S24" s="131">
        <f>SUM(L24:R24)</f>
        <v>0</v>
      </c>
      <c r="V24" s="135"/>
    </row>
    <row r="25" spans="1:19" s="120" customFormat="1" ht="12">
      <c r="A25" s="121" t="s">
        <v>137</v>
      </c>
      <c r="B25" s="121" t="s">
        <v>172</v>
      </c>
      <c r="C25" s="121" t="s">
        <v>173</v>
      </c>
      <c r="D25" s="121">
        <v>44</v>
      </c>
      <c r="E25" s="122">
        <v>0.421</v>
      </c>
      <c r="F25" s="122">
        <v>0.619</v>
      </c>
      <c r="G25" s="123">
        <v>150</v>
      </c>
      <c r="H25" s="124" t="s">
        <v>89</v>
      </c>
      <c r="I25" s="124">
        <f t="shared" si="3"/>
        <v>1</v>
      </c>
      <c r="J25" s="126"/>
      <c r="K25" s="127" t="s">
        <v>87</v>
      </c>
      <c r="L25" s="130">
        <f t="shared" si="6"/>
        <v>0</v>
      </c>
      <c r="M25" s="130">
        <f t="shared" si="6"/>
        <v>0</v>
      </c>
      <c r="N25" s="130">
        <f t="shared" si="6"/>
        <v>0</v>
      </c>
      <c r="O25" s="130">
        <f t="shared" si="6"/>
        <v>0</v>
      </c>
      <c r="P25" s="130">
        <f t="shared" si="6"/>
        <v>0</v>
      </c>
      <c r="Q25" s="130">
        <f t="shared" si="6"/>
        <v>0</v>
      </c>
      <c r="R25" s="130">
        <f t="shared" si="6"/>
        <v>0</v>
      </c>
      <c r="S25" s="131">
        <f>SUM(L25:R25)</f>
        <v>0</v>
      </c>
    </row>
    <row r="26" spans="1:19" s="120" customFormat="1" ht="12">
      <c r="A26" s="121" t="s">
        <v>138</v>
      </c>
      <c r="B26" s="121" t="s">
        <v>173</v>
      </c>
      <c r="C26" s="121" t="s">
        <v>174</v>
      </c>
      <c r="D26" s="121">
        <v>29</v>
      </c>
      <c r="E26" s="122">
        <v>0.619</v>
      </c>
      <c r="F26" s="122">
        <v>0.75</v>
      </c>
      <c r="G26" s="123">
        <v>150</v>
      </c>
      <c r="H26" s="124" t="s">
        <v>89</v>
      </c>
      <c r="I26" s="124">
        <f t="shared" si="3"/>
        <v>1</v>
      </c>
      <c r="J26" s="126"/>
      <c r="K26" s="127" t="s">
        <v>91</v>
      </c>
      <c r="L26" s="130">
        <f t="shared" si="6"/>
        <v>0</v>
      </c>
      <c r="M26" s="130">
        <f t="shared" si="6"/>
        <v>0</v>
      </c>
      <c r="N26" s="130">
        <f t="shared" si="6"/>
        <v>0</v>
      </c>
      <c r="O26" s="130">
        <f t="shared" si="6"/>
        <v>0</v>
      </c>
      <c r="P26" s="130">
        <f t="shared" si="6"/>
        <v>0</v>
      </c>
      <c r="Q26" s="130">
        <f t="shared" si="6"/>
        <v>0</v>
      </c>
      <c r="R26" s="130">
        <f t="shared" si="6"/>
        <v>0</v>
      </c>
      <c r="S26" s="131">
        <f>SUM(L26:R26)</f>
        <v>0</v>
      </c>
    </row>
    <row r="27" spans="1:19" s="120" customFormat="1" ht="12">
      <c r="A27" s="121" t="s">
        <v>139</v>
      </c>
      <c r="B27" s="121" t="s">
        <v>174</v>
      </c>
      <c r="C27" s="121" t="s">
        <v>175</v>
      </c>
      <c r="D27" s="121">
        <v>18</v>
      </c>
      <c r="E27" s="122">
        <v>0.75</v>
      </c>
      <c r="F27" s="122">
        <v>0.831</v>
      </c>
      <c r="G27" s="123">
        <v>150</v>
      </c>
      <c r="H27" s="124" t="s">
        <v>89</v>
      </c>
      <c r="I27" s="124">
        <f t="shared" si="3"/>
        <v>1</v>
      </c>
      <c r="J27" s="126"/>
      <c r="K27" s="127" t="s">
        <v>50</v>
      </c>
      <c r="L27" s="131">
        <f>SUM(L23:L26)</f>
        <v>0</v>
      </c>
      <c r="M27" s="131">
        <f aca="true" t="shared" si="7" ref="M27:R27">SUM(M23:M26)</f>
        <v>0</v>
      </c>
      <c r="N27" s="131">
        <f t="shared" si="7"/>
        <v>0</v>
      </c>
      <c r="O27" s="131">
        <f t="shared" si="7"/>
        <v>0</v>
      </c>
      <c r="P27" s="131">
        <f t="shared" si="7"/>
        <v>0</v>
      </c>
      <c r="Q27" s="131">
        <f t="shared" si="7"/>
        <v>0</v>
      </c>
      <c r="R27" s="131">
        <f t="shared" si="7"/>
        <v>0</v>
      </c>
      <c r="S27" s="131">
        <f>IF(SUM(L27:R27)=SUM(S23:S26),SUM(L27:R27),"não")</f>
        <v>0</v>
      </c>
    </row>
    <row r="28" spans="1:22" s="120" customFormat="1" ht="12">
      <c r="A28" s="121" t="s">
        <v>140</v>
      </c>
      <c r="B28" s="121" t="s">
        <v>175</v>
      </c>
      <c r="C28" s="121" t="s">
        <v>176</v>
      </c>
      <c r="D28" s="121">
        <v>12</v>
      </c>
      <c r="E28" s="122">
        <v>0.831</v>
      </c>
      <c r="F28" s="122">
        <v>0.885</v>
      </c>
      <c r="G28" s="123">
        <v>150</v>
      </c>
      <c r="H28" s="124" t="s">
        <v>89</v>
      </c>
      <c r="I28" s="124">
        <f t="shared" si="3"/>
        <v>1</v>
      </c>
      <c r="J28" s="126"/>
      <c r="K28" s="128"/>
      <c r="L28" s="134"/>
      <c r="M28" s="126"/>
      <c r="U28" s="135"/>
      <c r="V28" s="135"/>
    </row>
    <row r="29" spans="1:22" s="120" customFormat="1" ht="12">
      <c r="A29" s="121" t="s">
        <v>141</v>
      </c>
      <c r="B29" s="121" t="s">
        <v>176</v>
      </c>
      <c r="C29" s="121" t="s">
        <v>177</v>
      </c>
      <c r="D29" s="121">
        <v>16</v>
      </c>
      <c r="E29" s="122">
        <v>0.885</v>
      </c>
      <c r="F29" s="122">
        <v>0.957</v>
      </c>
      <c r="G29" s="123">
        <v>150</v>
      </c>
      <c r="H29" s="124" t="s">
        <v>89</v>
      </c>
      <c r="I29" s="125">
        <f t="shared" si="3"/>
        <v>1</v>
      </c>
      <c r="J29" s="126"/>
      <c r="K29" s="116" t="s">
        <v>49</v>
      </c>
      <c r="L29" s="117">
        <v>300</v>
      </c>
      <c r="M29" s="117"/>
      <c r="N29" s="111"/>
      <c r="O29" s="110"/>
      <c r="P29" s="110"/>
      <c r="Q29" s="110"/>
      <c r="R29" s="110"/>
      <c r="S29" s="110"/>
      <c r="U29" s="135"/>
      <c r="V29" s="135"/>
    </row>
    <row r="30" spans="1:21" s="120" customFormat="1" ht="12">
      <c r="A30" s="121" t="s">
        <v>142</v>
      </c>
      <c r="B30" s="121" t="s">
        <v>177</v>
      </c>
      <c r="C30" s="121" t="s">
        <v>178</v>
      </c>
      <c r="D30" s="121">
        <v>19</v>
      </c>
      <c r="E30" s="122">
        <v>0.957</v>
      </c>
      <c r="F30" s="122">
        <v>0.542</v>
      </c>
      <c r="G30" s="123">
        <v>150</v>
      </c>
      <c r="H30" s="124" t="s">
        <v>89</v>
      </c>
      <c r="I30" s="125">
        <f t="shared" si="3"/>
        <v>1</v>
      </c>
      <c r="J30" s="126"/>
      <c r="K30" s="111" t="s">
        <v>79</v>
      </c>
      <c r="L30" s="111" t="s">
        <v>80</v>
      </c>
      <c r="M30" s="111" t="s">
        <v>81</v>
      </c>
      <c r="N30" s="111" t="s">
        <v>82</v>
      </c>
      <c r="O30" s="111" t="s">
        <v>83</v>
      </c>
      <c r="P30" s="111" t="s">
        <v>84</v>
      </c>
      <c r="Q30" s="111" t="s">
        <v>85</v>
      </c>
      <c r="R30" s="111" t="s">
        <v>86</v>
      </c>
      <c r="U30" s="135"/>
    </row>
    <row r="31" spans="1:21" s="120" customFormat="1" ht="12">
      <c r="A31" s="121" t="s">
        <v>118</v>
      </c>
      <c r="B31" s="121" t="s">
        <v>178</v>
      </c>
      <c r="C31" s="121" t="s">
        <v>179</v>
      </c>
      <c r="D31" s="121">
        <v>16</v>
      </c>
      <c r="E31" s="122">
        <v>0.542</v>
      </c>
      <c r="F31" s="122">
        <v>0.614</v>
      </c>
      <c r="G31" s="123">
        <v>150</v>
      </c>
      <c r="H31" s="124" t="s">
        <v>89</v>
      </c>
      <c r="I31" s="124">
        <f t="shared" si="3"/>
        <v>1</v>
      </c>
      <c r="J31" s="126"/>
      <c r="K31" s="127" t="s">
        <v>88</v>
      </c>
      <c r="L31" s="127">
        <v>1</v>
      </c>
      <c r="M31" s="127">
        <v>2</v>
      </c>
      <c r="N31" s="127">
        <v>3</v>
      </c>
      <c r="O31" s="127">
        <v>4</v>
      </c>
      <c r="P31" s="127">
        <v>5</v>
      </c>
      <c r="Q31" s="127">
        <v>6</v>
      </c>
      <c r="R31" s="127">
        <v>7</v>
      </c>
      <c r="S31" s="127" t="s">
        <v>50</v>
      </c>
      <c r="U31" s="135"/>
    </row>
    <row r="32" spans="1:19" s="120" customFormat="1" ht="12">
      <c r="A32" s="121" t="s">
        <v>119</v>
      </c>
      <c r="B32" s="121" t="s">
        <v>179</v>
      </c>
      <c r="C32" s="121" t="s">
        <v>180</v>
      </c>
      <c r="D32" s="121">
        <v>12</v>
      </c>
      <c r="E32" s="122">
        <v>0.614</v>
      </c>
      <c r="F32" s="122">
        <v>0.668</v>
      </c>
      <c r="G32" s="123">
        <v>150</v>
      </c>
      <c r="H32" s="124" t="s">
        <v>89</v>
      </c>
      <c r="I32" s="124">
        <f t="shared" si="3"/>
        <v>1</v>
      </c>
      <c r="J32" s="126"/>
      <c r="K32" s="127" t="s">
        <v>89</v>
      </c>
      <c r="L32" s="130">
        <f aca="true" t="shared" si="8" ref="L32:R35">_xlfn.SUMIFS($D$4:$D$99,$H$4:$H$99,$K32,$I$4:$I$99,L$31,$G$4:$G$99,$L$29)</f>
        <v>0</v>
      </c>
      <c r="M32" s="130">
        <f t="shared" si="8"/>
        <v>0</v>
      </c>
      <c r="N32" s="130">
        <f t="shared" si="8"/>
        <v>0</v>
      </c>
      <c r="O32" s="130">
        <f t="shared" si="8"/>
        <v>0</v>
      </c>
      <c r="P32" s="130">
        <f t="shared" si="8"/>
        <v>0</v>
      </c>
      <c r="Q32" s="130">
        <f t="shared" si="8"/>
        <v>0</v>
      </c>
      <c r="R32" s="130">
        <f t="shared" si="8"/>
        <v>0</v>
      </c>
      <c r="S32" s="131">
        <f>SUM(L32:R32)</f>
        <v>0</v>
      </c>
    </row>
    <row r="33" spans="1:19" s="120" customFormat="1" ht="12">
      <c r="A33" s="121" t="s">
        <v>120</v>
      </c>
      <c r="B33" s="121" t="s">
        <v>180</v>
      </c>
      <c r="C33" s="121" t="s">
        <v>181</v>
      </c>
      <c r="D33" s="121">
        <v>12</v>
      </c>
      <c r="E33" s="122">
        <v>0.668</v>
      </c>
      <c r="F33" s="122">
        <v>0.722</v>
      </c>
      <c r="G33" s="123">
        <v>150</v>
      </c>
      <c r="H33" s="124" t="s">
        <v>89</v>
      </c>
      <c r="I33" s="124">
        <f t="shared" si="3"/>
        <v>1</v>
      </c>
      <c r="J33" s="126"/>
      <c r="K33" s="127" t="s">
        <v>90</v>
      </c>
      <c r="L33" s="130">
        <f t="shared" si="8"/>
        <v>0</v>
      </c>
      <c r="M33" s="130">
        <f t="shared" si="8"/>
        <v>0</v>
      </c>
      <c r="N33" s="130">
        <f t="shared" si="8"/>
        <v>0</v>
      </c>
      <c r="O33" s="130">
        <f t="shared" si="8"/>
        <v>0</v>
      </c>
      <c r="P33" s="130">
        <f t="shared" si="8"/>
        <v>0</v>
      </c>
      <c r="Q33" s="130">
        <f t="shared" si="8"/>
        <v>0</v>
      </c>
      <c r="R33" s="130">
        <f t="shared" si="8"/>
        <v>0</v>
      </c>
      <c r="S33" s="131">
        <f>SUM(L33:R33)</f>
        <v>0</v>
      </c>
    </row>
    <row r="34" spans="1:19" s="120" customFormat="1" ht="12">
      <c r="A34" s="121" t="s">
        <v>121</v>
      </c>
      <c r="B34" s="121" t="s">
        <v>181</v>
      </c>
      <c r="C34" s="121" t="s">
        <v>182</v>
      </c>
      <c r="D34" s="121">
        <v>12</v>
      </c>
      <c r="E34" s="122">
        <v>0.722</v>
      </c>
      <c r="F34" s="122">
        <v>0.776</v>
      </c>
      <c r="G34" s="123">
        <v>150</v>
      </c>
      <c r="H34" s="124" t="s">
        <v>89</v>
      </c>
      <c r="I34" s="124">
        <f t="shared" si="3"/>
        <v>1</v>
      </c>
      <c r="J34" s="126"/>
      <c r="K34" s="127" t="s">
        <v>87</v>
      </c>
      <c r="L34" s="130">
        <f t="shared" si="8"/>
        <v>0</v>
      </c>
      <c r="M34" s="130">
        <f t="shared" si="8"/>
        <v>0</v>
      </c>
      <c r="N34" s="130">
        <f t="shared" si="8"/>
        <v>0</v>
      </c>
      <c r="O34" s="130">
        <f t="shared" si="8"/>
        <v>0</v>
      </c>
      <c r="P34" s="130">
        <f t="shared" si="8"/>
        <v>0</v>
      </c>
      <c r="Q34" s="130">
        <f t="shared" si="8"/>
        <v>0</v>
      </c>
      <c r="R34" s="130">
        <f t="shared" si="8"/>
        <v>0</v>
      </c>
      <c r="S34" s="131">
        <f>SUM(L34:R34)</f>
        <v>0</v>
      </c>
    </row>
    <row r="35" spans="1:19" s="120" customFormat="1" ht="12">
      <c r="A35" s="121" t="s">
        <v>122</v>
      </c>
      <c r="B35" s="121" t="s">
        <v>182</v>
      </c>
      <c r="C35" s="121" t="s">
        <v>183</v>
      </c>
      <c r="D35" s="121">
        <v>10</v>
      </c>
      <c r="E35" s="122">
        <v>0.776</v>
      </c>
      <c r="F35" s="122">
        <v>0.821</v>
      </c>
      <c r="G35" s="123">
        <v>150</v>
      </c>
      <c r="H35" s="124" t="s">
        <v>89</v>
      </c>
      <c r="I35" s="124">
        <f t="shared" si="3"/>
        <v>1</v>
      </c>
      <c r="J35" s="126"/>
      <c r="K35" s="127" t="s">
        <v>91</v>
      </c>
      <c r="L35" s="130">
        <f t="shared" si="8"/>
        <v>0</v>
      </c>
      <c r="M35" s="130">
        <f t="shared" si="8"/>
        <v>0</v>
      </c>
      <c r="N35" s="130">
        <f t="shared" si="8"/>
        <v>0</v>
      </c>
      <c r="O35" s="130">
        <f t="shared" si="8"/>
        <v>0</v>
      </c>
      <c r="P35" s="130">
        <f t="shared" si="8"/>
        <v>0</v>
      </c>
      <c r="Q35" s="130">
        <f t="shared" si="8"/>
        <v>0</v>
      </c>
      <c r="R35" s="130">
        <f t="shared" si="8"/>
        <v>0</v>
      </c>
      <c r="S35" s="131">
        <f>SUM(L35:R35)</f>
        <v>0</v>
      </c>
    </row>
    <row r="36" spans="1:19" s="120" customFormat="1" ht="12">
      <c r="A36" s="121" t="s">
        <v>123</v>
      </c>
      <c r="B36" s="121" t="s">
        <v>183</v>
      </c>
      <c r="C36" s="121" t="s">
        <v>184</v>
      </c>
      <c r="D36" s="121">
        <v>8</v>
      </c>
      <c r="E36" s="122">
        <v>0.821</v>
      </c>
      <c r="F36" s="122">
        <v>0.857</v>
      </c>
      <c r="G36" s="123">
        <v>150</v>
      </c>
      <c r="H36" s="124" t="s">
        <v>89</v>
      </c>
      <c r="I36" s="125">
        <f t="shared" si="3"/>
        <v>1</v>
      </c>
      <c r="J36" s="126"/>
      <c r="K36" s="127" t="s">
        <v>50</v>
      </c>
      <c r="L36" s="131">
        <f aca="true" t="shared" si="9" ref="L36:R36">SUM(L32:L35)</f>
        <v>0</v>
      </c>
      <c r="M36" s="131">
        <f t="shared" si="9"/>
        <v>0</v>
      </c>
      <c r="N36" s="131">
        <f t="shared" si="9"/>
        <v>0</v>
      </c>
      <c r="O36" s="131">
        <f t="shared" si="9"/>
        <v>0</v>
      </c>
      <c r="P36" s="131">
        <f t="shared" si="9"/>
        <v>0</v>
      </c>
      <c r="Q36" s="131">
        <f t="shared" si="9"/>
        <v>0</v>
      </c>
      <c r="R36" s="131">
        <f t="shared" si="9"/>
        <v>0</v>
      </c>
      <c r="S36" s="131">
        <f>IF(SUM(L36:R36)=SUM(S32:S35),SUM(L36:R36),"não")</f>
        <v>0</v>
      </c>
    </row>
    <row r="37" spans="1:13" s="120" customFormat="1" ht="12">
      <c r="A37" s="121" t="s">
        <v>143</v>
      </c>
      <c r="B37" s="121" t="s">
        <v>184</v>
      </c>
      <c r="C37" s="121" t="s">
        <v>185</v>
      </c>
      <c r="D37" s="121">
        <v>9</v>
      </c>
      <c r="E37" s="122">
        <v>0.857</v>
      </c>
      <c r="F37" s="122">
        <v>0.898</v>
      </c>
      <c r="G37" s="123">
        <v>150</v>
      </c>
      <c r="H37" s="124" t="s">
        <v>89</v>
      </c>
      <c r="I37" s="125">
        <f t="shared" si="3"/>
        <v>1</v>
      </c>
      <c r="J37" s="126"/>
      <c r="K37" s="128"/>
      <c r="L37" s="134"/>
      <c r="M37" s="126"/>
    </row>
    <row r="38" spans="1:19" s="120" customFormat="1" ht="12">
      <c r="A38" s="121" t="s">
        <v>144</v>
      </c>
      <c r="B38" s="121" t="s">
        <v>185</v>
      </c>
      <c r="C38" s="121" t="s">
        <v>186</v>
      </c>
      <c r="D38" s="121">
        <v>19</v>
      </c>
      <c r="E38" s="122">
        <v>0.898</v>
      </c>
      <c r="F38" s="122">
        <v>0.983</v>
      </c>
      <c r="G38" s="123">
        <v>150</v>
      </c>
      <c r="H38" s="124" t="s">
        <v>89</v>
      </c>
      <c r="I38" s="125">
        <f t="shared" si="3"/>
        <v>1</v>
      </c>
      <c r="J38" s="126"/>
      <c r="K38" s="116" t="s">
        <v>49</v>
      </c>
      <c r="L38" s="117">
        <v>350</v>
      </c>
      <c r="M38" s="117"/>
      <c r="N38" s="111"/>
      <c r="O38" s="110"/>
      <c r="P38" s="110"/>
      <c r="Q38" s="110"/>
      <c r="R38" s="110"/>
      <c r="S38" s="110"/>
    </row>
    <row r="39" spans="1:18" s="120" customFormat="1" ht="12">
      <c r="A39" s="121" t="s">
        <v>145</v>
      </c>
      <c r="B39" s="121" t="s">
        <v>186</v>
      </c>
      <c r="C39" s="121" t="s">
        <v>187</v>
      </c>
      <c r="D39" s="121">
        <v>34</v>
      </c>
      <c r="E39" s="122">
        <v>0.983</v>
      </c>
      <c r="F39" s="122">
        <v>0.636</v>
      </c>
      <c r="G39" s="123">
        <v>150</v>
      </c>
      <c r="H39" s="124" t="s">
        <v>89</v>
      </c>
      <c r="I39" s="125">
        <f t="shared" si="3"/>
        <v>1</v>
      </c>
      <c r="J39" s="126"/>
      <c r="K39" s="111" t="s">
        <v>79</v>
      </c>
      <c r="L39" s="111" t="s">
        <v>80</v>
      </c>
      <c r="M39" s="111" t="s">
        <v>81</v>
      </c>
      <c r="N39" s="111" t="s">
        <v>82</v>
      </c>
      <c r="O39" s="111" t="s">
        <v>83</v>
      </c>
      <c r="P39" s="111" t="s">
        <v>84</v>
      </c>
      <c r="Q39" s="111" t="s">
        <v>85</v>
      </c>
      <c r="R39" s="111" t="s">
        <v>86</v>
      </c>
    </row>
    <row r="40" spans="1:19" s="120" customFormat="1" ht="12">
      <c r="A40" s="121" t="s">
        <v>146</v>
      </c>
      <c r="B40" s="121" t="s">
        <v>187</v>
      </c>
      <c r="C40" s="121" t="s">
        <v>188</v>
      </c>
      <c r="D40" s="121">
        <v>13</v>
      </c>
      <c r="E40" s="122">
        <v>0.636</v>
      </c>
      <c r="F40" s="122">
        <v>0.695</v>
      </c>
      <c r="G40" s="123">
        <v>150</v>
      </c>
      <c r="H40" s="124" t="s">
        <v>89</v>
      </c>
      <c r="I40" s="125">
        <f t="shared" si="3"/>
        <v>1</v>
      </c>
      <c r="J40" s="126"/>
      <c r="K40" s="127" t="s">
        <v>88</v>
      </c>
      <c r="L40" s="127">
        <v>1</v>
      </c>
      <c r="M40" s="127">
        <v>2</v>
      </c>
      <c r="N40" s="127">
        <v>3</v>
      </c>
      <c r="O40" s="127">
        <v>4</v>
      </c>
      <c r="P40" s="127">
        <v>5</v>
      </c>
      <c r="Q40" s="127">
        <v>6</v>
      </c>
      <c r="R40" s="127">
        <v>7</v>
      </c>
      <c r="S40" s="127" t="s">
        <v>50</v>
      </c>
    </row>
    <row r="41" spans="1:19" s="120" customFormat="1" ht="12">
      <c r="A41" s="121" t="s">
        <v>147</v>
      </c>
      <c r="B41" s="121" t="s">
        <v>188</v>
      </c>
      <c r="C41" s="121" t="s">
        <v>189</v>
      </c>
      <c r="D41" s="121">
        <v>31</v>
      </c>
      <c r="E41" s="122">
        <v>0.695</v>
      </c>
      <c r="F41" s="122">
        <v>0.834</v>
      </c>
      <c r="G41" s="123">
        <v>150</v>
      </c>
      <c r="H41" s="124" t="s">
        <v>89</v>
      </c>
      <c r="I41" s="125">
        <f t="shared" si="3"/>
        <v>1</v>
      </c>
      <c r="J41" s="126"/>
      <c r="K41" s="127" t="s">
        <v>89</v>
      </c>
      <c r="L41" s="130">
        <f aca="true" t="shared" si="10" ref="L41:R44">_xlfn.SUMIFS($D$4:$D$99,$H$4:$H$99,$K41,$I$4:$I$99,L$40,$G$4:$G$99,$L$38)</f>
        <v>0</v>
      </c>
      <c r="M41" s="130">
        <f t="shared" si="10"/>
        <v>0</v>
      </c>
      <c r="N41" s="130">
        <f t="shared" si="10"/>
        <v>0</v>
      </c>
      <c r="O41" s="130">
        <f t="shared" si="10"/>
        <v>0</v>
      </c>
      <c r="P41" s="130">
        <f t="shared" si="10"/>
        <v>0</v>
      </c>
      <c r="Q41" s="130">
        <f t="shared" si="10"/>
        <v>0</v>
      </c>
      <c r="R41" s="130">
        <f t="shared" si="10"/>
        <v>0</v>
      </c>
      <c r="S41" s="131">
        <f>SUM(L41:R41)</f>
        <v>0</v>
      </c>
    </row>
    <row r="42" spans="1:19" s="120" customFormat="1" ht="12">
      <c r="A42" s="121" t="s">
        <v>148</v>
      </c>
      <c r="B42" s="121" t="s">
        <v>189</v>
      </c>
      <c r="C42" s="121" t="s">
        <v>190</v>
      </c>
      <c r="D42" s="121">
        <v>22</v>
      </c>
      <c r="E42" s="122">
        <v>0.834</v>
      </c>
      <c r="F42" s="122">
        <v>1.382</v>
      </c>
      <c r="G42" s="123">
        <v>150</v>
      </c>
      <c r="H42" s="124" t="s">
        <v>89</v>
      </c>
      <c r="I42" s="125">
        <f t="shared" si="3"/>
        <v>2</v>
      </c>
      <c r="J42" s="126"/>
      <c r="K42" s="127" t="s">
        <v>90</v>
      </c>
      <c r="L42" s="130">
        <f t="shared" si="10"/>
        <v>0</v>
      </c>
      <c r="M42" s="130">
        <f t="shared" si="10"/>
        <v>0</v>
      </c>
      <c r="N42" s="130">
        <f t="shared" si="10"/>
        <v>0</v>
      </c>
      <c r="O42" s="130">
        <f t="shared" si="10"/>
        <v>0</v>
      </c>
      <c r="P42" s="130">
        <f t="shared" si="10"/>
        <v>0</v>
      </c>
      <c r="Q42" s="130">
        <f t="shared" si="10"/>
        <v>0</v>
      </c>
      <c r="R42" s="130">
        <f t="shared" si="10"/>
        <v>0</v>
      </c>
      <c r="S42" s="131">
        <f>SUM(L42:R42)</f>
        <v>0</v>
      </c>
    </row>
    <row r="43" spans="1:19" s="120" customFormat="1" ht="12">
      <c r="A43" s="121" t="s">
        <v>149</v>
      </c>
      <c r="B43" s="121" t="s">
        <v>190</v>
      </c>
      <c r="C43" s="121" t="s">
        <v>191</v>
      </c>
      <c r="D43" s="121">
        <v>15</v>
      </c>
      <c r="E43" s="122">
        <v>1.382</v>
      </c>
      <c r="F43" s="122">
        <v>2.001</v>
      </c>
      <c r="G43" s="123">
        <v>150</v>
      </c>
      <c r="H43" s="124" t="s">
        <v>89</v>
      </c>
      <c r="I43" s="125">
        <f t="shared" si="3"/>
        <v>3</v>
      </c>
      <c r="J43" s="126"/>
      <c r="K43" s="127" t="s">
        <v>87</v>
      </c>
      <c r="L43" s="130">
        <f t="shared" si="10"/>
        <v>0</v>
      </c>
      <c r="M43" s="130">
        <f t="shared" si="10"/>
        <v>0</v>
      </c>
      <c r="N43" s="130">
        <f t="shared" si="10"/>
        <v>0</v>
      </c>
      <c r="O43" s="130">
        <f t="shared" si="10"/>
        <v>0</v>
      </c>
      <c r="P43" s="130">
        <f t="shared" si="10"/>
        <v>0</v>
      </c>
      <c r="Q43" s="130">
        <f t="shared" si="10"/>
        <v>0</v>
      </c>
      <c r="R43" s="130">
        <f t="shared" si="10"/>
        <v>0</v>
      </c>
      <c r="S43" s="131">
        <f>SUM(L43:R43)</f>
        <v>0</v>
      </c>
    </row>
    <row r="44" spans="1:19" s="120" customFormat="1" ht="12">
      <c r="A44" s="121" t="s">
        <v>150</v>
      </c>
      <c r="B44" s="121" t="s">
        <v>191</v>
      </c>
      <c r="C44" s="121" t="s">
        <v>131</v>
      </c>
      <c r="D44" s="121">
        <v>6</v>
      </c>
      <c r="E44" s="122">
        <v>2.001</v>
      </c>
      <c r="F44" s="122">
        <v>2.915</v>
      </c>
      <c r="G44" s="123">
        <v>150</v>
      </c>
      <c r="H44" s="124" t="s">
        <v>89</v>
      </c>
      <c r="I44" s="124">
        <f t="shared" si="3"/>
        <v>5</v>
      </c>
      <c r="J44" s="126"/>
      <c r="K44" s="127" t="s">
        <v>91</v>
      </c>
      <c r="L44" s="130">
        <f t="shared" si="10"/>
        <v>0</v>
      </c>
      <c r="M44" s="130">
        <f t="shared" si="10"/>
        <v>0</v>
      </c>
      <c r="N44" s="130">
        <f t="shared" si="10"/>
        <v>0</v>
      </c>
      <c r="O44" s="130">
        <f t="shared" si="10"/>
        <v>0</v>
      </c>
      <c r="P44" s="130">
        <f t="shared" si="10"/>
        <v>0</v>
      </c>
      <c r="Q44" s="130">
        <f t="shared" si="10"/>
        <v>0</v>
      </c>
      <c r="R44" s="130">
        <f t="shared" si="10"/>
        <v>0</v>
      </c>
      <c r="S44" s="131">
        <f>SUM(L44:R44)</f>
        <v>0</v>
      </c>
    </row>
    <row r="45" spans="1:19" s="120" customFormat="1" ht="12">
      <c r="A45" s="121"/>
      <c r="B45" s="121"/>
      <c r="C45" s="121"/>
      <c r="D45" s="121"/>
      <c r="E45" s="122"/>
      <c r="F45" s="122"/>
      <c r="G45" s="123"/>
      <c r="H45" s="124"/>
      <c r="I45" s="124"/>
      <c r="J45" s="126"/>
      <c r="K45" s="127" t="s">
        <v>50</v>
      </c>
      <c r="L45" s="131">
        <f aca="true" t="shared" si="11" ref="L45:R45">SUM(L41:L44)</f>
        <v>0</v>
      </c>
      <c r="M45" s="131">
        <f t="shared" si="11"/>
        <v>0</v>
      </c>
      <c r="N45" s="131">
        <f t="shared" si="11"/>
        <v>0</v>
      </c>
      <c r="O45" s="131">
        <f t="shared" si="11"/>
        <v>0</v>
      </c>
      <c r="P45" s="131">
        <f t="shared" si="11"/>
        <v>0</v>
      </c>
      <c r="Q45" s="131">
        <f t="shared" si="11"/>
        <v>0</v>
      </c>
      <c r="R45" s="131">
        <f t="shared" si="11"/>
        <v>0</v>
      </c>
      <c r="S45" s="131">
        <f>IF(SUM(L45:R45)=SUM(S41:S44),SUM(L45:R45),"não")</f>
        <v>0</v>
      </c>
    </row>
    <row r="46" spans="1:13" s="120" customFormat="1" ht="12">
      <c r="A46" s="121"/>
      <c r="B46" s="121"/>
      <c r="C46" s="121"/>
      <c r="D46" s="121"/>
      <c r="E46" s="122"/>
      <c r="F46" s="122"/>
      <c r="G46" s="123"/>
      <c r="H46" s="124"/>
      <c r="I46" s="124"/>
      <c r="J46" s="126"/>
      <c r="K46" s="128"/>
      <c r="L46" s="134"/>
      <c r="M46" s="126"/>
    </row>
    <row r="47" spans="1:19" s="120" customFormat="1" ht="12">
      <c r="A47" s="121"/>
      <c r="B47" s="121"/>
      <c r="C47" s="121"/>
      <c r="D47" s="121"/>
      <c r="E47" s="122"/>
      <c r="F47" s="122"/>
      <c r="G47" s="123"/>
      <c r="H47" s="124"/>
      <c r="I47" s="124"/>
      <c r="J47" s="126"/>
      <c r="K47" s="116" t="s">
        <v>49</v>
      </c>
      <c r="L47" s="117">
        <v>400</v>
      </c>
      <c r="M47" s="117"/>
      <c r="N47" s="111"/>
      <c r="O47" s="110"/>
      <c r="P47" s="110"/>
      <c r="Q47" s="110"/>
      <c r="R47" s="110"/>
      <c r="S47" s="110"/>
    </row>
    <row r="48" spans="1:18" s="120" customFormat="1" ht="12">
      <c r="A48" s="121"/>
      <c r="B48" s="121"/>
      <c r="C48" s="121"/>
      <c r="D48" s="121"/>
      <c r="E48" s="122"/>
      <c r="F48" s="122"/>
      <c r="G48" s="123"/>
      <c r="H48" s="124"/>
      <c r="I48" s="124"/>
      <c r="J48" s="126"/>
      <c r="K48" s="111" t="s">
        <v>79</v>
      </c>
      <c r="L48" s="111" t="s">
        <v>80</v>
      </c>
      <c r="M48" s="111" t="s">
        <v>81</v>
      </c>
      <c r="N48" s="111" t="s">
        <v>82</v>
      </c>
      <c r="O48" s="111" t="s">
        <v>83</v>
      </c>
      <c r="P48" s="111" t="s">
        <v>84</v>
      </c>
      <c r="Q48" s="111" t="s">
        <v>85</v>
      </c>
      <c r="R48" s="111" t="s">
        <v>86</v>
      </c>
    </row>
    <row r="49" spans="1:19" s="120" customFormat="1" ht="12">
      <c r="A49" s="121"/>
      <c r="B49" s="121"/>
      <c r="C49" s="121"/>
      <c r="D49" s="121"/>
      <c r="E49" s="122"/>
      <c r="F49" s="122"/>
      <c r="G49" s="123"/>
      <c r="H49" s="124"/>
      <c r="I49" s="124"/>
      <c r="J49" s="126"/>
      <c r="K49" s="127" t="s">
        <v>88</v>
      </c>
      <c r="L49" s="127">
        <v>1</v>
      </c>
      <c r="M49" s="127">
        <v>2</v>
      </c>
      <c r="N49" s="127">
        <v>3</v>
      </c>
      <c r="O49" s="127">
        <v>4</v>
      </c>
      <c r="P49" s="127">
        <v>5</v>
      </c>
      <c r="Q49" s="127">
        <v>6</v>
      </c>
      <c r="R49" s="127">
        <v>7</v>
      </c>
      <c r="S49" s="127" t="s">
        <v>50</v>
      </c>
    </row>
    <row r="50" spans="1:19" s="120" customFormat="1" ht="12">
      <c r="A50" s="121"/>
      <c r="B50" s="121"/>
      <c r="C50" s="121"/>
      <c r="D50" s="121"/>
      <c r="E50" s="122"/>
      <c r="F50" s="122"/>
      <c r="G50" s="123"/>
      <c r="H50" s="124"/>
      <c r="I50" s="124"/>
      <c r="J50" s="126"/>
      <c r="K50" s="127" t="s">
        <v>89</v>
      </c>
      <c r="L50" s="130">
        <f aca="true" t="shared" si="12" ref="L50:R53">_xlfn.SUMIFS($D$4:$D$99,$H$4:$H$99,$K50,$I$4:$I$99,L$49,$G$4:$G$99,$L$47)</f>
        <v>0</v>
      </c>
      <c r="M50" s="130">
        <f t="shared" si="12"/>
        <v>0</v>
      </c>
      <c r="N50" s="130">
        <f t="shared" si="12"/>
        <v>0</v>
      </c>
      <c r="O50" s="130">
        <f t="shared" si="12"/>
        <v>0</v>
      </c>
      <c r="P50" s="130">
        <f t="shared" si="12"/>
        <v>0</v>
      </c>
      <c r="Q50" s="130">
        <f t="shared" si="12"/>
        <v>0</v>
      </c>
      <c r="R50" s="130">
        <f t="shared" si="12"/>
        <v>0</v>
      </c>
      <c r="S50" s="131">
        <f>SUM(L50:R50)</f>
        <v>0</v>
      </c>
    </row>
    <row r="51" spans="1:19" s="120" customFormat="1" ht="12">
      <c r="A51" s="121"/>
      <c r="B51" s="121"/>
      <c r="C51" s="121"/>
      <c r="D51" s="121"/>
      <c r="E51" s="122"/>
      <c r="F51" s="122"/>
      <c r="G51" s="123"/>
      <c r="H51" s="124"/>
      <c r="I51" s="124"/>
      <c r="J51" s="126"/>
      <c r="K51" s="127" t="s">
        <v>90</v>
      </c>
      <c r="L51" s="130">
        <f t="shared" si="12"/>
        <v>0</v>
      </c>
      <c r="M51" s="130">
        <f t="shared" si="12"/>
        <v>0</v>
      </c>
      <c r="N51" s="130">
        <f t="shared" si="12"/>
        <v>0</v>
      </c>
      <c r="O51" s="130">
        <f t="shared" si="12"/>
        <v>0</v>
      </c>
      <c r="P51" s="130">
        <f t="shared" si="12"/>
        <v>0</v>
      </c>
      <c r="Q51" s="130">
        <f t="shared" si="12"/>
        <v>0</v>
      </c>
      <c r="R51" s="130">
        <f t="shared" si="12"/>
        <v>0</v>
      </c>
      <c r="S51" s="131">
        <f>SUM(L51:R51)</f>
        <v>0</v>
      </c>
    </row>
    <row r="52" spans="1:19" s="120" customFormat="1" ht="12">
      <c r="A52" s="121"/>
      <c r="B52" s="121"/>
      <c r="C52" s="121"/>
      <c r="D52" s="121"/>
      <c r="E52" s="122"/>
      <c r="F52" s="122"/>
      <c r="G52" s="123"/>
      <c r="H52" s="124"/>
      <c r="I52" s="124"/>
      <c r="J52" s="126"/>
      <c r="K52" s="127" t="s">
        <v>87</v>
      </c>
      <c r="L52" s="130">
        <f t="shared" si="12"/>
        <v>0</v>
      </c>
      <c r="M52" s="130">
        <f t="shared" si="12"/>
        <v>0</v>
      </c>
      <c r="N52" s="130">
        <f t="shared" si="12"/>
        <v>0</v>
      </c>
      <c r="O52" s="130">
        <f t="shared" si="12"/>
        <v>0</v>
      </c>
      <c r="P52" s="130">
        <f t="shared" si="12"/>
        <v>0</v>
      </c>
      <c r="Q52" s="130">
        <f t="shared" si="12"/>
        <v>0</v>
      </c>
      <c r="R52" s="130">
        <f t="shared" si="12"/>
        <v>0</v>
      </c>
      <c r="S52" s="131">
        <f>SUM(L52:R52)</f>
        <v>0</v>
      </c>
    </row>
    <row r="53" spans="1:19" s="120" customFormat="1" ht="12">
      <c r="A53" s="121"/>
      <c r="B53" s="121"/>
      <c r="C53" s="121"/>
      <c r="D53" s="121"/>
      <c r="E53" s="122"/>
      <c r="F53" s="122"/>
      <c r="G53" s="123"/>
      <c r="H53" s="124"/>
      <c r="I53" s="124"/>
      <c r="J53" s="126"/>
      <c r="K53" s="127" t="s">
        <v>91</v>
      </c>
      <c r="L53" s="130">
        <f t="shared" si="12"/>
        <v>0</v>
      </c>
      <c r="M53" s="130">
        <f t="shared" si="12"/>
        <v>0</v>
      </c>
      <c r="N53" s="130">
        <f t="shared" si="12"/>
        <v>0</v>
      </c>
      <c r="O53" s="130">
        <f t="shared" si="12"/>
        <v>0</v>
      </c>
      <c r="P53" s="130">
        <f t="shared" si="12"/>
        <v>0</v>
      </c>
      <c r="Q53" s="130">
        <f t="shared" si="12"/>
        <v>0</v>
      </c>
      <c r="R53" s="130">
        <f t="shared" si="12"/>
        <v>0</v>
      </c>
      <c r="S53" s="131">
        <f>SUM(L53:R53)</f>
        <v>0</v>
      </c>
    </row>
    <row r="54" spans="1:19" s="120" customFormat="1" ht="12">
      <c r="A54" s="121"/>
      <c r="B54" s="121"/>
      <c r="C54" s="121"/>
      <c r="D54" s="121"/>
      <c r="E54" s="122"/>
      <c r="F54" s="122"/>
      <c r="G54" s="123"/>
      <c r="H54" s="124"/>
      <c r="I54" s="124"/>
      <c r="J54" s="126"/>
      <c r="K54" s="127" t="s">
        <v>50</v>
      </c>
      <c r="L54" s="131">
        <f aca="true" t="shared" si="13" ref="L54:R54">SUM(L50:L53)</f>
        <v>0</v>
      </c>
      <c r="M54" s="131">
        <f t="shared" si="13"/>
        <v>0</v>
      </c>
      <c r="N54" s="131">
        <f t="shared" si="13"/>
        <v>0</v>
      </c>
      <c r="O54" s="131">
        <f t="shared" si="13"/>
        <v>0</v>
      </c>
      <c r="P54" s="131">
        <f t="shared" si="13"/>
        <v>0</v>
      </c>
      <c r="Q54" s="131">
        <f t="shared" si="13"/>
        <v>0</v>
      </c>
      <c r="R54" s="131">
        <f t="shared" si="13"/>
        <v>0</v>
      </c>
      <c r="S54" s="131">
        <f>IF(SUM(L54:R54)=SUM(S50:S53),SUM(L54:R54),"não")</f>
        <v>0</v>
      </c>
    </row>
    <row r="55" spans="1:13" s="120" customFormat="1" ht="12">
      <c r="A55" s="121"/>
      <c r="B55" s="121"/>
      <c r="C55" s="121"/>
      <c r="D55" s="121"/>
      <c r="E55" s="122"/>
      <c r="F55" s="122"/>
      <c r="G55" s="123"/>
      <c r="H55" s="124"/>
      <c r="I55" s="124"/>
      <c r="J55" s="126"/>
      <c r="K55" s="128"/>
      <c r="L55" s="134"/>
      <c r="M55" s="126"/>
    </row>
    <row r="56" spans="1:13" s="120" customFormat="1" ht="12">
      <c r="A56" s="121"/>
      <c r="B56" s="121"/>
      <c r="C56" s="121"/>
      <c r="D56" s="121"/>
      <c r="E56" s="122"/>
      <c r="F56" s="122"/>
      <c r="G56" s="123"/>
      <c r="H56" s="124"/>
      <c r="I56" s="124"/>
      <c r="J56" s="126"/>
      <c r="K56" s="128"/>
      <c r="L56" s="134"/>
      <c r="M56" s="126"/>
    </row>
    <row r="57" spans="1:13" s="120" customFormat="1" ht="12">
      <c r="A57" s="121"/>
      <c r="B57" s="121"/>
      <c r="C57" s="121"/>
      <c r="D57" s="121"/>
      <c r="E57" s="122"/>
      <c r="F57" s="122"/>
      <c r="G57" s="123"/>
      <c r="H57" s="124"/>
      <c r="I57" s="124"/>
      <c r="J57" s="126"/>
      <c r="K57" s="128"/>
      <c r="L57" s="134"/>
      <c r="M57" s="126"/>
    </row>
    <row r="58" spans="1:13" s="120" customFormat="1" ht="12">
      <c r="A58" s="121"/>
      <c r="B58" s="121"/>
      <c r="C58" s="121"/>
      <c r="D58" s="121"/>
      <c r="E58" s="122"/>
      <c r="F58" s="122"/>
      <c r="G58" s="123"/>
      <c r="H58" s="124"/>
      <c r="I58" s="124"/>
      <c r="J58" s="126"/>
      <c r="K58" s="128"/>
      <c r="L58" s="134"/>
      <c r="M58" s="126"/>
    </row>
    <row r="59" spans="1:13" s="120" customFormat="1" ht="12">
      <c r="A59" s="121"/>
      <c r="B59" s="121"/>
      <c r="C59" s="121"/>
      <c r="D59" s="121"/>
      <c r="E59" s="122"/>
      <c r="F59" s="122"/>
      <c r="G59" s="123"/>
      <c r="H59" s="124"/>
      <c r="I59" s="124"/>
      <c r="J59" s="126"/>
      <c r="K59" s="128"/>
      <c r="L59" s="134"/>
      <c r="M59" s="126"/>
    </row>
    <row r="60" spans="1:13" s="120" customFormat="1" ht="12">
      <c r="A60" s="121"/>
      <c r="B60" s="121"/>
      <c r="C60" s="121"/>
      <c r="D60" s="121"/>
      <c r="E60" s="122"/>
      <c r="F60" s="122"/>
      <c r="G60" s="123"/>
      <c r="H60" s="124"/>
      <c r="I60" s="124"/>
      <c r="J60" s="126"/>
      <c r="K60" s="128"/>
      <c r="L60" s="134"/>
      <c r="M60" s="126"/>
    </row>
    <row r="61" spans="1:13" s="120" customFormat="1" ht="12">
      <c r="A61" s="121"/>
      <c r="B61" s="121"/>
      <c r="C61" s="121"/>
      <c r="D61" s="121"/>
      <c r="E61" s="122"/>
      <c r="F61" s="122"/>
      <c r="G61" s="123"/>
      <c r="H61" s="124"/>
      <c r="I61" s="124"/>
      <c r="J61" s="126"/>
      <c r="K61" s="128"/>
      <c r="L61" s="134"/>
      <c r="M61" s="126"/>
    </row>
    <row r="62" spans="1:13" s="120" customFormat="1" ht="12">
      <c r="A62" s="121"/>
      <c r="B62" s="121"/>
      <c r="C62" s="121"/>
      <c r="D62" s="121"/>
      <c r="E62" s="122"/>
      <c r="F62" s="122"/>
      <c r="G62" s="123"/>
      <c r="H62" s="124"/>
      <c r="I62" s="124"/>
      <c r="J62" s="126"/>
      <c r="K62" s="128"/>
      <c r="L62" s="134"/>
      <c r="M62" s="126"/>
    </row>
    <row r="63" spans="1:13" s="120" customFormat="1" ht="12">
      <c r="A63" s="121"/>
      <c r="B63" s="121"/>
      <c r="C63" s="121"/>
      <c r="D63" s="121"/>
      <c r="E63" s="122"/>
      <c r="F63" s="122"/>
      <c r="G63" s="123"/>
      <c r="H63" s="124"/>
      <c r="I63" s="124"/>
      <c r="J63" s="126"/>
      <c r="K63" s="128"/>
      <c r="L63" s="134"/>
      <c r="M63" s="126"/>
    </row>
    <row r="64" spans="1:13" s="120" customFormat="1" ht="12">
      <c r="A64" s="121"/>
      <c r="B64" s="121"/>
      <c r="C64" s="121"/>
      <c r="D64" s="121"/>
      <c r="E64" s="122"/>
      <c r="F64" s="122"/>
      <c r="G64" s="123"/>
      <c r="H64" s="124"/>
      <c r="I64" s="124"/>
      <c r="J64" s="126"/>
      <c r="K64" s="128"/>
      <c r="L64" s="134"/>
      <c r="M64" s="126"/>
    </row>
    <row r="65" spans="1:13" s="120" customFormat="1" ht="12">
      <c r="A65" s="121"/>
      <c r="B65" s="121"/>
      <c r="C65" s="121"/>
      <c r="D65" s="121"/>
      <c r="E65" s="122"/>
      <c r="F65" s="122"/>
      <c r="G65" s="123"/>
      <c r="H65" s="124"/>
      <c r="I65" s="124"/>
      <c r="J65" s="126"/>
      <c r="K65" s="128"/>
      <c r="L65" s="134"/>
      <c r="M65" s="126"/>
    </row>
    <row r="66" spans="1:13" s="120" customFormat="1" ht="12">
      <c r="A66" s="121"/>
      <c r="B66" s="121"/>
      <c r="C66" s="121"/>
      <c r="D66" s="121"/>
      <c r="E66" s="122"/>
      <c r="F66" s="122"/>
      <c r="G66" s="123"/>
      <c r="H66" s="124"/>
      <c r="I66" s="124"/>
      <c r="J66" s="126"/>
      <c r="K66" s="128"/>
      <c r="L66" s="134"/>
      <c r="M66" s="126"/>
    </row>
    <row r="67" spans="1:13" s="120" customFormat="1" ht="12">
      <c r="A67" s="121"/>
      <c r="B67" s="121"/>
      <c r="C67" s="121"/>
      <c r="D67" s="121"/>
      <c r="E67" s="122"/>
      <c r="F67" s="122"/>
      <c r="G67" s="123"/>
      <c r="H67" s="124"/>
      <c r="I67" s="124"/>
      <c r="J67" s="126"/>
      <c r="K67" s="128"/>
      <c r="L67" s="134"/>
      <c r="M67" s="126"/>
    </row>
    <row r="68" spans="1:13" s="120" customFormat="1" ht="12">
      <c r="A68" s="121"/>
      <c r="B68" s="121"/>
      <c r="C68" s="121"/>
      <c r="D68" s="121"/>
      <c r="E68" s="122"/>
      <c r="F68" s="122"/>
      <c r="G68" s="123"/>
      <c r="H68" s="124"/>
      <c r="I68" s="124"/>
      <c r="J68" s="126"/>
      <c r="K68" s="128"/>
      <c r="L68" s="134"/>
      <c r="M68" s="126"/>
    </row>
    <row r="69" spans="1:13" s="120" customFormat="1" ht="12">
      <c r="A69" s="121"/>
      <c r="B69" s="121"/>
      <c r="C69" s="121"/>
      <c r="D69" s="121"/>
      <c r="E69" s="122"/>
      <c r="F69" s="122"/>
      <c r="G69" s="123"/>
      <c r="H69" s="124"/>
      <c r="I69" s="124"/>
      <c r="J69" s="126"/>
      <c r="K69" s="128"/>
      <c r="L69" s="134"/>
      <c r="M69" s="126"/>
    </row>
    <row r="70" spans="1:13" s="120" customFormat="1" ht="12">
      <c r="A70" s="121"/>
      <c r="B70" s="121"/>
      <c r="C70" s="121"/>
      <c r="D70" s="121"/>
      <c r="E70" s="122"/>
      <c r="F70" s="122"/>
      <c r="G70" s="123"/>
      <c r="H70" s="124"/>
      <c r="I70" s="124"/>
      <c r="J70" s="126"/>
      <c r="K70" s="128"/>
      <c r="L70" s="134"/>
      <c r="M70" s="126"/>
    </row>
    <row r="71" spans="1:13" s="120" customFormat="1" ht="12">
      <c r="A71" s="121"/>
      <c r="B71" s="121"/>
      <c r="C71" s="121"/>
      <c r="D71" s="121"/>
      <c r="E71" s="122"/>
      <c r="F71" s="122"/>
      <c r="G71" s="123"/>
      <c r="H71" s="124"/>
      <c r="I71" s="124"/>
      <c r="J71" s="126"/>
      <c r="K71" s="128"/>
      <c r="L71" s="134"/>
      <c r="M71" s="126"/>
    </row>
    <row r="72" spans="1:13" s="120" customFormat="1" ht="12">
      <c r="A72" s="121"/>
      <c r="B72" s="121"/>
      <c r="C72" s="121"/>
      <c r="D72" s="121"/>
      <c r="E72" s="122"/>
      <c r="F72" s="122"/>
      <c r="G72" s="123"/>
      <c r="H72" s="124"/>
      <c r="I72" s="124"/>
      <c r="J72" s="126"/>
      <c r="K72" s="128"/>
      <c r="L72" s="134"/>
      <c r="M72" s="126"/>
    </row>
    <row r="73" spans="1:13" s="120" customFormat="1" ht="12">
      <c r="A73" s="121"/>
      <c r="B73" s="121"/>
      <c r="C73" s="121"/>
      <c r="D73" s="121"/>
      <c r="E73" s="122"/>
      <c r="F73" s="122"/>
      <c r="G73" s="123"/>
      <c r="H73" s="124"/>
      <c r="I73" s="124"/>
      <c r="J73" s="126"/>
      <c r="K73" s="128"/>
      <c r="L73" s="134"/>
      <c r="M73" s="126"/>
    </row>
    <row r="74" spans="1:13" s="120" customFormat="1" ht="12">
      <c r="A74" s="121"/>
      <c r="B74" s="121"/>
      <c r="C74" s="121"/>
      <c r="D74" s="121"/>
      <c r="E74" s="122"/>
      <c r="F74" s="122"/>
      <c r="G74" s="123"/>
      <c r="H74" s="124"/>
      <c r="I74" s="124"/>
      <c r="J74" s="126"/>
      <c r="K74" s="128"/>
      <c r="L74" s="134"/>
      <c r="M74" s="126"/>
    </row>
    <row r="75" spans="1:13" s="120" customFormat="1" ht="12">
      <c r="A75" s="121"/>
      <c r="B75" s="121"/>
      <c r="C75" s="121"/>
      <c r="D75" s="121"/>
      <c r="E75" s="122"/>
      <c r="F75" s="122"/>
      <c r="G75" s="123"/>
      <c r="H75" s="124"/>
      <c r="I75" s="124"/>
      <c r="J75" s="126"/>
      <c r="K75" s="128"/>
      <c r="L75" s="134"/>
      <c r="M75" s="126"/>
    </row>
    <row r="76" spans="1:13" s="120" customFormat="1" ht="12">
      <c r="A76" s="121"/>
      <c r="B76" s="121"/>
      <c r="C76" s="121"/>
      <c r="D76" s="121"/>
      <c r="E76" s="122"/>
      <c r="F76" s="122"/>
      <c r="G76" s="123"/>
      <c r="H76" s="124"/>
      <c r="I76" s="124"/>
      <c r="J76" s="126"/>
      <c r="K76" s="140"/>
      <c r="L76" s="134"/>
      <c r="M76" s="126"/>
    </row>
    <row r="77" spans="1:13" s="120" customFormat="1" ht="12">
      <c r="A77" s="121"/>
      <c r="B77" s="121"/>
      <c r="C77" s="121"/>
      <c r="D77" s="121"/>
      <c r="E77" s="122"/>
      <c r="F77" s="122"/>
      <c r="G77" s="123"/>
      <c r="H77" s="124"/>
      <c r="I77" s="124"/>
      <c r="J77" s="126"/>
      <c r="K77" s="141"/>
      <c r="L77" s="134"/>
      <c r="M77" s="126"/>
    </row>
    <row r="78" spans="1:13" s="120" customFormat="1" ht="12">
      <c r="A78" s="121"/>
      <c r="B78" s="121"/>
      <c r="C78" s="121"/>
      <c r="D78" s="121"/>
      <c r="E78" s="122"/>
      <c r="F78" s="122"/>
      <c r="G78" s="123"/>
      <c r="H78" s="124"/>
      <c r="I78" s="124"/>
      <c r="J78" s="126"/>
      <c r="K78" s="141"/>
      <c r="L78" s="134"/>
      <c r="M78" s="126"/>
    </row>
    <row r="79" spans="1:13" s="120" customFormat="1" ht="12">
      <c r="A79" s="121"/>
      <c r="B79" s="121"/>
      <c r="C79" s="121"/>
      <c r="D79" s="121"/>
      <c r="E79" s="122"/>
      <c r="F79" s="122"/>
      <c r="G79" s="123"/>
      <c r="H79" s="124"/>
      <c r="I79" s="124"/>
      <c r="J79" s="126"/>
      <c r="K79" s="141"/>
      <c r="L79" s="134"/>
      <c r="M79" s="126"/>
    </row>
    <row r="80" spans="1:13" s="120" customFormat="1" ht="12">
      <c r="A80" s="121"/>
      <c r="B80" s="121"/>
      <c r="C80" s="121"/>
      <c r="D80" s="121"/>
      <c r="E80" s="122"/>
      <c r="F80" s="122"/>
      <c r="G80" s="123"/>
      <c r="H80" s="124"/>
      <c r="I80" s="124"/>
      <c r="J80" s="126"/>
      <c r="K80" s="141"/>
      <c r="L80" s="134"/>
      <c r="M80" s="126"/>
    </row>
    <row r="81" spans="1:13" s="120" customFormat="1" ht="12">
      <c r="A81" s="121"/>
      <c r="B81" s="121"/>
      <c r="C81" s="121"/>
      <c r="D81" s="121"/>
      <c r="E81" s="122"/>
      <c r="F81" s="122"/>
      <c r="G81" s="123"/>
      <c r="H81" s="124"/>
      <c r="I81" s="124"/>
      <c r="J81" s="126"/>
      <c r="K81" s="141"/>
      <c r="L81" s="134"/>
      <c r="M81" s="126"/>
    </row>
    <row r="82" spans="1:13" s="120" customFormat="1" ht="12">
      <c r="A82" s="121"/>
      <c r="B82" s="121"/>
      <c r="C82" s="121"/>
      <c r="D82" s="121"/>
      <c r="E82" s="122"/>
      <c r="F82" s="122"/>
      <c r="G82" s="123"/>
      <c r="H82" s="124"/>
      <c r="I82" s="124"/>
      <c r="J82" s="126"/>
      <c r="K82" s="141"/>
      <c r="L82" s="134"/>
      <c r="M82" s="126"/>
    </row>
    <row r="83" spans="1:13" s="120" customFormat="1" ht="12">
      <c r="A83" s="121"/>
      <c r="B83" s="121"/>
      <c r="C83" s="121"/>
      <c r="D83" s="121"/>
      <c r="E83" s="122"/>
      <c r="F83" s="122"/>
      <c r="G83" s="123"/>
      <c r="H83" s="124"/>
      <c r="I83" s="124"/>
      <c r="J83" s="126"/>
      <c r="K83" s="141"/>
      <c r="L83" s="134"/>
      <c r="M83" s="126"/>
    </row>
    <row r="84" spans="1:13" s="120" customFormat="1" ht="12">
      <c r="A84" s="121"/>
      <c r="B84" s="121"/>
      <c r="C84" s="121"/>
      <c r="D84" s="121"/>
      <c r="E84" s="122"/>
      <c r="F84" s="122"/>
      <c r="G84" s="123"/>
      <c r="H84" s="124"/>
      <c r="I84" s="124"/>
      <c r="J84" s="126"/>
      <c r="K84" s="128"/>
      <c r="L84" s="134"/>
      <c r="M84" s="126"/>
    </row>
    <row r="85" spans="1:13" s="120" customFormat="1" ht="12">
      <c r="A85" s="121"/>
      <c r="B85" s="121"/>
      <c r="C85" s="121"/>
      <c r="D85" s="121"/>
      <c r="E85" s="122"/>
      <c r="F85" s="122"/>
      <c r="G85" s="123"/>
      <c r="H85" s="124"/>
      <c r="I85" s="124"/>
      <c r="J85" s="126"/>
      <c r="K85" s="128"/>
      <c r="L85" s="134"/>
      <c r="M85" s="126"/>
    </row>
    <row r="86" spans="1:13" s="120" customFormat="1" ht="12">
      <c r="A86" s="121"/>
      <c r="B86" s="121"/>
      <c r="C86" s="121"/>
      <c r="D86" s="121"/>
      <c r="E86" s="122"/>
      <c r="F86" s="122"/>
      <c r="G86" s="123"/>
      <c r="H86" s="124"/>
      <c r="I86" s="124"/>
      <c r="J86" s="126"/>
      <c r="K86" s="128"/>
      <c r="L86" s="134"/>
      <c r="M86" s="126"/>
    </row>
    <row r="87" spans="1:13" s="120" customFormat="1" ht="12">
      <c r="A87" s="121"/>
      <c r="B87" s="121"/>
      <c r="C87" s="121"/>
      <c r="D87" s="121"/>
      <c r="E87" s="122"/>
      <c r="F87" s="122"/>
      <c r="G87" s="123"/>
      <c r="H87" s="124"/>
      <c r="I87" s="124"/>
      <c r="J87" s="126"/>
      <c r="K87" s="128"/>
      <c r="L87" s="134"/>
      <c r="M87" s="126"/>
    </row>
    <row r="88" spans="1:13" s="120" customFormat="1" ht="12">
      <c r="A88" s="121"/>
      <c r="B88" s="121"/>
      <c r="C88" s="121"/>
      <c r="D88" s="121"/>
      <c r="E88" s="122"/>
      <c r="F88" s="122"/>
      <c r="G88" s="123"/>
      <c r="H88" s="124"/>
      <c r="I88" s="124"/>
      <c r="J88" s="126"/>
      <c r="K88" s="128"/>
      <c r="L88" s="134"/>
      <c r="M88" s="126"/>
    </row>
    <row r="89" spans="1:13" s="120" customFormat="1" ht="12">
      <c r="A89" s="121"/>
      <c r="B89" s="121"/>
      <c r="C89" s="121"/>
      <c r="D89" s="121"/>
      <c r="E89" s="122"/>
      <c r="F89" s="122"/>
      <c r="G89" s="123"/>
      <c r="H89" s="124"/>
      <c r="I89" s="124"/>
      <c r="J89" s="126"/>
      <c r="K89" s="128"/>
      <c r="L89" s="134"/>
      <c r="M89" s="126"/>
    </row>
    <row r="90" spans="1:13" s="120" customFormat="1" ht="12">
      <c r="A90" s="121"/>
      <c r="B90" s="121"/>
      <c r="C90" s="121"/>
      <c r="D90" s="121"/>
      <c r="E90" s="122"/>
      <c r="F90" s="122"/>
      <c r="G90" s="123"/>
      <c r="H90" s="124"/>
      <c r="I90" s="124"/>
      <c r="J90" s="126"/>
      <c r="K90" s="128"/>
      <c r="L90" s="134"/>
      <c r="M90" s="126"/>
    </row>
    <row r="91" spans="1:13" s="120" customFormat="1" ht="12">
      <c r="A91" s="121"/>
      <c r="B91" s="121"/>
      <c r="C91" s="121"/>
      <c r="D91" s="121"/>
      <c r="E91" s="122"/>
      <c r="F91" s="122"/>
      <c r="G91" s="123"/>
      <c r="H91" s="124"/>
      <c r="I91" s="124"/>
      <c r="J91" s="126"/>
      <c r="K91" s="128"/>
      <c r="L91" s="134"/>
      <c r="M91" s="126"/>
    </row>
    <row r="92" spans="1:13" s="120" customFormat="1" ht="12">
      <c r="A92" s="121"/>
      <c r="B92" s="121"/>
      <c r="C92" s="121"/>
      <c r="D92" s="121"/>
      <c r="E92" s="122"/>
      <c r="F92" s="122"/>
      <c r="G92" s="123"/>
      <c r="H92" s="124"/>
      <c r="I92" s="124"/>
      <c r="J92" s="126"/>
      <c r="K92" s="128"/>
      <c r="L92" s="134"/>
      <c r="M92" s="126"/>
    </row>
    <row r="93" spans="1:13" s="120" customFormat="1" ht="12">
      <c r="A93" s="121"/>
      <c r="B93" s="121"/>
      <c r="C93" s="121"/>
      <c r="D93" s="121"/>
      <c r="E93" s="122"/>
      <c r="F93" s="122"/>
      <c r="G93" s="123"/>
      <c r="H93" s="124"/>
      <c r="I93" s="124"/>
      <c r="J93" s="126"/>
      <c r="K93" s="128"/>
      <c r="L93" s="134"/>
      <c r="M93" s="126"/>
    </row>
    <row r="94" spans="1:13" s="120" customFormat="1" ht="12">
      <c r="A94" s="121"/>
      <c r="B94" s="121"/>
      <c r="C94" s="121"/>
      <c r="D94" s="121"/>
      <c r="E94" s="122"/>
      <c r="F94" s="122"/>
      <c r="G94" s="123"/>
      <c r="H94" s="124"/>
      <c r="I94" s="124"/>
      <c r="J94" s="126"/>
      <c r="K94" s="128"/>
      <c r="L94" s="134"/>
      <c r="M94" s="126"/>
    </row>
    <row r="95" spans="1:13" s="120" customFormat="1" ht="12">
      <c r="A95" s="121"/>
      <c r="B95" s="121"/>
      <c r="C95" s="121"/>
      <c r="D95" s="121"/>
      <c r="E95" s="122"/>
      <c r="F95" s="122"/>
      <c r="G95" s="123"/>
      <c r="H95" s="124"/>
      <c r="I95" s="124"/>
      <c r="J95" s="126"/>
      <c r="K95" s="128"/>
      <c r="L95" s="134"/>
      <c r="M95" s="126"/>
    </row>
    <row r="96" spans="1:13" s="120" customFormat="1" ht="12">
      <c r="A96" s="121"/>
      <c r="B96" s="121"/>
      <c r="C96" s="121"/>
      <c r="D96" s="121"/>
      <c r="E96" s="122"/>
      <c r="F96" s="122"/>
      <c r="G96" s="123"/>
      <c r="H96" s="124"/>
      <c r="I96" s="124"/>
      <c r="J96" s="126"/>
      <c r="K96" s="128"/>
      <c r="L96" s="134"/>
      <c r="M96" s="126"/>
    </row>
    <row r="97" spans="1:13" s="120" customFormat="1" ht="12">
      <c r="A97" s="121"/>
      <c r="B97" s="121"/>
      <c r="C97" s="121"/>
      <c r="D97" s="121"/>
      <c r="E97" s="122"/>
      <c r="F97" s="122"/>
      <c r="G97" s="123"/>
      <c r="H97" s="124"/>
      <c r="I97" s="124"/>
      <c r="J97" s="126"/>
      <c r="K97" s="128"/>
      <c r="L97" s="134"/>
      <c r="M97" s="126"/>
    </row>
    <row r="98" spans="1:13" s="120" customFormat="1" ht="12">
      <c r="A98" s="121"/>
      <c r="B98" s="121"/>
      <c r="C98" s="121"/>
      <c r="D98" s="121"/>
      <c r="E98" s="122"/>
      <c r="F98" s="122"/>
      <c r="G98" s="123"/>
      <c r="H98" s="124"/>
      <c r="I98" s="124"/>
      <c r="J98" s="126"/>
      <c r="K98" s="128"/>
      <c r="L98" s="134"/>
      <c r="M98" s="126"/>
    </row>
    <row r="99" spans="1:13" s="120" customFormat="1" ht="12">
      <c r="A99" s="121"/>
      <c r="B99" s="121"/>
      <c r="C99" s="121"/>
      <c r="D99" s="121"/>
      <c r="E99" s="122"/>
      <c r="F99" s="122"/>
      <c r="G99" s="123"/>
      <c r="H99" s="124"/>
      <c r="I99" s="124"/>
      <c r="J99" s="126"/>
      <c r="K99" s="128"/>
      <c r="L99" s="134"/>
      <c r="M99" s="126"/>
    </row>
    <row r="100" spans="1:13" s="120" customFormat="1" ht="12">
      <c r="A100" s="126"/>
      <c r="B100" s="126"/>
      <c r="C100" s="126"/>
      <c r="D100" s="165">
        <f>SUM(D4:D99)</f>
        <v>895</v>
      </c>
      <c r="E100" s="126"/>
      <c r="F100" s="126"/>
      <c r="G100" s="126"/>
      <c r="H100" s="126"/>
      <c r="I100" s="126"/>
      <c r="J100" s="126"/>
      <c r="K100" s="126"/>
      <c r="L100" s="126"/>
      <c r="M100" s="126"/>
    </row>
    <row r="101" spans="1:13" s="120" customFormat="1" ht="12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</row>
    <row r="102" spans="1:13" s="120" customFormat="1" ht="12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</row>
    <row r="103" spans="1:13" s="120" customFormat="1" ht="12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</row>
    <row r="104" spans="1:13" s="120" customFormat="1" ht="12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</row>
    <row r="105" spans="1:13" s="120" customFormat="1" ht="12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</row>
    <row r="106" spans="1:13" s="120" customFormat="1" ht="12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</row>
    <row r="107" spans="1:250" s="143" customFormat="1" ht="12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0"/>
      <c r="O107" s="120"/>
      <c r="P107" s="120"/>
      <c r="Q107" s="120"/>
      <c r="R107" s="120"/>
      <c r="S107" s="120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142"/>
      <c r="BH107" s="142"/>
      <c r="BI107" s="142"/>
      <c r="BJ107" s="142"/>
      <c r="BK107" s="142"/>
      <c r="BL107" s="142"/>
      <c r="BM107" s="142"/>
      <c r="BN107" s="142"/>
      <c r="BO107" s="142"/>
      <c r="BP107" s="142"/>
      <c r="BQ107" s="142"/>
      <c r="BR107" s="142"/>
      <c r="BS107" s="142"/>
      <c r="BT107" s="142"/>
      <c r="BU107" s="142"/>
      <c r="BV107" s="142"/>
      <c r="BW107" s="142"/>
      <c r="BX107" s="142"/>
      <c r="BY107" s="142"/>
      <c r="BZ107" s="142"/>
      <c r="CA107" s="142"/>
      <c r="CB107" s="142"/>
      <c r="CC107" s="142"/>
      <c r="CD107" s="142"/>
      <c r="CE107" s="142"/>
      <c r="CF107" s="142"/>
      <c r="CG107" s="142"/>
      <c r="CH107" s="142"/>
      <c r="CI107" s="142"/>
      <c r="CJ107" s="142"/>
      <c r="CK107" s="142"/>
      <c r="CL107" s="142"/>
      <c r="CM107" s="142"/>
      <c r="CN107" s="142"/>
      <c r="CO107" s="142"/>
      <c r="CP107" s="142"/>
      <c r="CQ107" s="142"/>
      <c r="CR107" s="142"/>
      <c r="CS107" s="142"/>
      <c r="CT107" s="142"/>
      <c r="CU107" s="142"/>
      <c r="CV107" s="142"/>
      <c r="CW107" s="142"/>
      <c r="CX107" s="142"/>
      <c r="CY107" s="142"/>
      <c r="CZ107" s="142"/>
      <c r="DA107" s="142"/>
      <c r="DB107" s="142"/>
      <c r="DC107" s="142"/>
      <c r="DD107" s="142"/>
      <c r="DE107" s="142"/>
      <c r="DF107" s="142"/>
      <c r="DG107" s="142"/>
      <c r="DH107" s="142"/>
      <c r="DI107" s="142"/>
      <c r="DJ107" s="142"/>
      <c r="DK107" s="142"/>
      <c r="DL107" s="142"/>
      <c r="DM107" s="142"/>
      <c r="DN107" s="142"/>
      <c r="DO107" s="142"/>
      <c r="DP107" s="142"/>
      <c r="DQ107" s="142"/>
      <c r="DR107" s="142"/>
      <c r="DS107" s="142"/>
      <c r="DT107" s="142"/>
      <c r="DU107" s="142"/>
      <c r="DV107" s="142"/>
      <c r="DW107" s="142"/>
      <c r="DX107" s="142"/>
      <c r="DY107" s="142"/>
      <c r="DZ107" s="142"/>
      <c r="EA107" s="142"/>
      <c r="EB107" s="142"/>
      <c r="EC107" s="142"/>
      <c r="ED107" s="142"/>
      <c r="EE107" s="142"/>
      <c r="EF107" s="142"/>
      <c r="EG107" s="142"/>
      <c r="EH107" s="142"/>
      <c r="EI107" s="142"/>
      <c r="EJ107" s="142"/>
      <c r="EK107" s="142"/>
      <c r="EL107" s="142"/>
      <c r="EM107" s="142"/>
      <c r="EN107" s="142"/>
      <c r="EO107" s="142"/>
      <c r="EP107" s="142"/>
      <c r="EQ107" s="142"/>
      <c r="ER107" s="142"/>
      <c r="ES107" s="142"/>
      <c r="ET107" s="142"/>
      <c r="EU107" s="142"/>
      <c r="EV107" s="142"/>
      <c r="EW107" s="142"/>
      <c r="EX107" s="142"/>
      <c r="EY107" s="142"/>
      <c r="EZ107" s="142"/>
      <c r="FA107" s="142"/>
      <c r="FB107" s="142"/>
      <c r="FC107" s="142"/>
      <c r="FD107" s="142"/>
      <c r="FE107" s="142"/>
      <c r="FF107" s="142"/>
      <c r="FG107" s="142"/>
      <c r="FH107" s="142"/>
      <c r="FI107" s="142"/>
      <c r="FJ107" s="142"/>
      <c r="FK107" s="142"/>
      <c r="FL107" s="142"/>
      <c r="FM107" s="142"/>
      <c r="FN107" s="142"/>
      <c r="FO107" s="142"/>
      <c r="FP107" s="142"/>
      <c r="FQ107" s="142"/>
      <c r="FR107" s="142"/>
      <c r="FS107" s="142"/>
      <c r="FT107" s="142"/>
      <c r="FU107" s="142"/>
      <c r="FV107" s="142"/>
      <c r="FW107" s="142"/>
      <c r="FX107" s="142"/>
      <c r="FY107" s="142"/>
      <c r="FZ107" s="142"/>
      <c r="GA107" s="142"/>
      <c r="GB107" s="142"/>
      <c r="GC107" s="142"/>
      <c r="GD107" s="142"/>
      <c r="GE107" s="142"/>
      <c r="GF107" s="142"/>
      <c r="GG107" s="142"/>
      <c r="GH107" s="142"/>
      <c r="GI107" s="142"/>
      <c r="GJ107" s="142"/>
      <c r="GK107" s="142"/>
      <c r="GL107" s="142"/>
      <c r="GM107" s="142"/>
      <c r="GN107" s="142"/>
      <c r="GO107" s="142"/>
      <c r="GP107" s="142"/>
      <c r="GQ107" s="142"/>
      <c r="GR107" s="142"/>
      <c r="GS107" s="142"/>
      <c r="GT107" s="142"/>
      <c r="GU107" s="142"/>
      <c r="GV107" s="142"/>
      <c r="GW107" s="142"/>
      <c r="GX107" s="142"/>
      <c r="GY107" s="142"/>
      <c r="GZ107" s="142"/>
      <c r="HA107" s="142"/>
      <c r="HB107" s="142"/>
      <c r="HC107" s="142"/>
      <c r="HD107" s="142"/>
      <c r="HE107" s="142"/>
      <c r="HF107" s="142"/>
      <c r="HG107" s="142"/>
      <c r="HH107" s="142"/>
      <c r="HI107" s="142"/>
      <c r="HJ107" s="142"/>
      <c r="HK107" s="142"/>
      <c r="HL107" s="142"/>
      <c r="HM107" s="142"/>
      <c r="HN107" s="142"/>
      <c r="HO107" s="142"/>
      <c r="HP107" s="142"/>
      <c r="HQ107" s="142"/>
      <c r="HR107" s="142"/>
      <c r="HS107" s="142"/>
      <c r="HT107" s="142"/>
      <c r="HU107" s="142"/>
      <c r="HV107" s="142"/>
      <c r="HW107" s="142"/>
      <c r="HX107" s="142"/>
      <c r="HY107" s="142"/>
      <c r="HZ107" s="142"/>
      <c r="IA107" s="142"/>
      <c r="IB107" s="142"/>
      <c r="IC107" s="142"/>
      <c r="ID107" s="142"/>
      <c r="IE107" s="142"/>
      <c r="IF107" s="142"/>
      <c r="IG107" s="142"/>
      <c r="IH107" s="142"/>
      <c r="II107" s="142"/>
      <c r="IJ107" s="142"/>
      <c r="IK107" s="142"/>
      <c r="IL107" s="142"/>
      <c r="IM107" s="142"/>
      <c r="IN107" s="142"/>
      <c r="IO107" s="142"/>
      <c r="IP107" s="142"/>
    </row>
    <row r="108" spans="1:13" s="120" customFormat="1" ht="12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</row>
    <row r="109" spans="1:13" s="120" customFormat="1" ht="12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</row>
    <row r="110" spans="1:13" s="120" customFormat="1" ht="12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</row>
    <row r="111" spans="1:13" s="120" customFormat="1" ht="12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</row>
    <row r="112" spans="1:13" s="120" customFormat="1" ht="12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</row>
    <row r="113" spans="1:13" s="120" customFormat="1" ht="12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</row>
    <row r="114" spans="1:13" s="120" customFormat="1" ht="27" customHeight="1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</row>
    <row r="115" spans="1:13" s="120" customFormat="1" ht="12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</row>
    <row r="116" spans="1:19" s="120" customFormat="1" ht="12">
      <c r="A116" s="126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42"/>
      <c r="O116" s="142"/>
      <c r="P116" s="142"/>
      <c r="Q116" s="142"/>
      <c r="R116" s="142"/>
      <c r="S116" s="142"/>
    </row>
    <row r="117" spans="1:13" s="120" customFormat="1" ht="12">
      <c r="A117" s="126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</row>
    <row r="118" spans="1:13" s="120" customFormat="1" ht="12">
      <c r="A118" s="126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</row>
    <row r="119" spans="1:13" s="120" customFormat="1" ht="12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</row>
    <row r="120" spans="1:13" s="120" customFormat="1" ht="12">
      <c r="A120" s="126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</row>
    <row r="121" spans="1:19" s="133" customFormat="1" ht="12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0"/>
      <c r="O121" s="120"/>
      <c r="P121" s="120"/>
      <c r="Q121" s="120"/>
      <c r="R121" s="120"/>
      <c r="S121" s="120"/>
    </row>
    <row r="122" spans="1:13" s="120" customFormat="1" ht="12">
      <c r="A122" s="126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</row>
    <row r="123" spans="1:13" s="120" customFormat="1" ht="12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</row>
    <row r="124" spans="1:13" s="120" customFormat="1" ht="12">
      <c r="A124" s="126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</row>
    <row r="125" spans="1:13" s="120" customFormat="1" ht="12">
      <c r="A125" s="126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</row>
    <row r="126" spans="1:13" s="120" customFormat="1" ht="12">
      <c r="A126" s="126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</row>
    <row r="127" spans="1:13" s="120" customFormat="1" ht="12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</row>
    <row r="128" spans="1:13" s="120" customFormat="1" ht="12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</row>
    <row r="129" spans="1:13" s="120" customFormat="1" ht="12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</row>
    <row r="130" spans="1:19" s="120" customFormat="1" ht="12">
      <c r="A130" s="126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33"/>
      <c r="O130" s="133"/>
      <c r="P130" s="133"/>
      <c r="Q130" s="133"/>
      <c r="R130" s="133"/>
      <c r="S130" s="133"/>
    </row>
    <row r="131" spans="1:13" s="120" customFormat="1" ht="12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</row>
    <row r="132" spans="1:250" s="143" customFormat="1" ht="12">
      <c r="A132" s="126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0"/>
      <c r="O132" s="120"/>
      <c r="P132" s="120"/>
      <c r="Q132" s="120"/>
      <c r="R132" s="120"/>
      <c r="S132" s="120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2"/>
      <c r="AZ132" s="142"/>
      <c r="BA132" s="142"/>
      <c r="BB132" s="142"/>
      <c r="BC132" s="142"/>
      <c r="BD132" s="142"/>
      <c r="BE132" s="142"/>
      <c r="BF132" s="142"/>
      <c r="BG132" s="142"/>
      <c r="BH132" s="142"/>
      <c r="BI132" s="142"/>
      <c r="BJ132" s="142"/>
      <c r="BK132" s="142"/>
      <c r="BL132" s="142"/>
      <c r="BM132" s="142"/>
      <c r="BN132" s="142"/>
      <c r="BO132" s="142"/>
      <c r="BP132" s="142"/>
      <c r="BQ132" s="142"/>
      <c r="BR132" s="142"/>
      <c r="BS132" s="142"/>
      <c r="BT132" s="142"/>
      <c r="BU132" s="142"/>
      <c r="BV132" s="142"/>
      <c r="BW132" s="142"/>
      <c r="BX132" s="142"/>
      <c r="BY132" s="142"/>
      <c r="BZ132" s="142"/>
      <c r="CA132" s="142"/>
      <c r="CB132" s="142"/>
      <c r="CC132" s="142"/>
      <c r="CD132" s="142"/>
      <c r="CE132" s="142"/>
      <c r="CF132" s="142"/>
      <c r="CG132" s="142"/>
      <c r="CH132" s="142"/>
      <c r="CI132" s="142"/>
      <c r="CJ132" s="142"/>
      <c r="CK132" s="142"/>
      <c r="CL132" s="142"/>
      <c r="CM132" s="142"/>
      <c r="CN132" s="142"/>
      <c r="CO132" s="142"/>
      <c r="CP132" s="142"/>
      <c r="CQ132" s="142"/>
      <c r="CR132" s="142"/>
      <c r="CS132" s="142"/>
      <c r="CT132" s="142"/>
      <c r="CU132" s="142"/>
      <c r="CV132" s="142"/>
      <c r="CW132" s="142"/>
      <c r="CX132" s="142"/>
      <c r="CY132" s="142"/>
      <c r="CZ132" s="142"/>
      <c r="DA132" s="142"/>
      <c r="DB132" s="142"/>
      <c r="DC132" s="142"/>
      <c r="DD132" s="142"/>
      <c r="DE132" s="142"/>
      <c r="DF132" s="142"/>
      <c r="DG132" s="142"/>
      <c r="DH132" s="142"/>
      <c r="DI132" s="142"/>
      <c r="DJ132" s="142"/>
      <c r="DK132" s="142"/>
      <c r="DL132" s="142"/>
      <c r="DM132" s="142"/>
      <c r="DN132" s="142"/>
      <c r="DO132" s="142"/>
      <c r="DP132" s="142"/>
      <c r="DQ132" s="142"/>
      <c r="DR132" s="142"/>
      <c r="DS132" s="142"/>
      <c r="DT132" s="142"/>
      <c r="DU132" s="142"/>
      <c r="DV132" s="142"/>
      <c r="DW132" s="142"/>
      <c r="DX132" s="142"/>
      <c r="DY132" s="142"/>
      <c r="DZ132" s="142"/>
      <c r="EA132" s="142"/>
      <c r="EB132" s="142"/>
      <c r="EC132" s="142"/>
      <c r="ED132" s="142"/>
      <c r="EE132" s="142"/>
      <c r="EF132" s="142"/>
      <c r="EG132" s="142"/>
      <c r="EH132" s="142"/>
      <c r="EI132" s="142"/>
      <c r="EJ132" s="142"/>
      <c r="EK132" s="142"/>
      <c r="EL132" s="142"/>
      <c r="EM132" s="142"/>
      <c r="EN132" s="142"/>
      <c r="EO132" s="142"/>
      <c r="EP132" s="142"/>
      <c r="EQ132" s="142"/>
      <c r="ER132" s="142"/>
      <c r="ES132" s="142"/>
      <c r="ET132" s="142"/>
      <c r="EU132" s="142"/>
      <c r="EV132" s="142"/>
      <c r="EW132" s="142"/>
      <c r="EX132" s="142"/>
      <c r="EY132" s="142"/>
      <c r="EZ132" s="142"/>
      <c r="FA132" s="142"/>
      <c r="FB132" s="142"/>
      <c r="FC132" s="142"/>
      <c r="FD132" s="142"/>
      <c r="FE132" s="142"/>
      <c r="FF132" s="142"/>
      <c r="FG132" s="142"/>
      <c r="FH132" s="142"/>
      <c r="FI132" s="142"/>
      <c r="FJ132" s="142"/>
      <c r="FK132" s="142"/>
      <c r="FL132" s="142"/>
      <c r="FM132" s="142"/>
      <c r="FN132" s="142"/>
      <c r="FO132" s="142"/>
      <c r="FP132" s="142"/>
      <c r="FQ132" s="142"/>
      <c r="FR132" s="142"/>
      <c r="FS132" s="142"/>
      <c r="FT132" s="142"/>
      <c r="FU132" s="142"/>
      <c r="FV132" s="142"/>
      <c r="FW132" s="142"/>
      <c r="FX132" s="142"/>
      <c r="FY132" s="142"/>
      <c r="FZ132" s="142"/>
      <c r="GA132" s="142"/>
      <c r="GB132" s="142"/>
      <c r="GC132" s="142"/>
      <c r="GD132" s="142"/>
      <c r="GE132" s="142"/>
      <c r="GF132" s="142"/>
      <c r="GG132" s="142"/>
      <c r="GH132" s="142"/>
      <c r="GI132" s="142"/>
      <c r="GJ132" s="142"/>
      <c r="GK132" s="142"/>
      <c r="GL132" s="142"/>
      <c r="GM132" s="142"/>
      <c r="GN132" s="142"/>
      <c r="GO132" s="142"/>
      <c r="GP132" s="142"/>
      <c r="GQ132" s="142"/>
      <c r="GR132" s="142"/>
      <c r="GS132" s="142"/>
      <c r="GT132" s="142"/>
      <c r="GU132" s="142"/>
      <c r="GV132" s="142"/>
      <c r="GW132" s="142"/>
      <c r="GX132" s="142"/>
      <c r="GY132" s="142"/>
      <c r="GZ132" s="142"/>
      <c r="HA132" s="142"/>
      <c r="HB132" s="142"/>
      <c r="HC132" s="142"/>
      <c r="HD132" s="142"/>
      <c r="HE132" s="142"/>
      <c r="HF132" s="142"/>
      <c r="HG132" s="142"/>
      <c r="HH132" s="142"/>
      <c r="HI132" s="142"/>
      <c r="HJ132" s="142"/>
      <c r="HK132" s="142"/>
      <c r="HL132" s="142"/>
      <c r="HM132" s="142"/>
      <c r="HN132" s="142"/>
      <c r="HO132" s="142"/>
      <c r="HP132" s="142"/>
      <c r="HQ132" s="142"/>
      <c r="HR132" s="142"/>
      <c r="HS132" s="142"/>
      <c r="HT132" s="142"/>
      <c r="HU132" s="142"/>
      <c r="HV132" s="142"/>
      <c r="HW132" s="142"/>
      <c r="HX132" s="142"/>
      <c r="HY132" s="142"/>
      <c r="HZ132" s="142"/>
      <c r="IA132" s="142"/>
      <c r="IB132" s="142"/>
      <c r="IC132" s="142"/>
      <c r="ID132" s="142"/>
      <c r="IE132" s="142"/>
      <c r="IF132" s="142"/>
      <c r="IG132" s="142"/>
      <c r="IH132" s="142"/>
      <c r="II132" s="142"/>
      <c r="IJ132" s="142"/>
      <c r="IK132" s="142"/>
      <c r="IL132" s="142"/>
      <c r="IM132" s="142"/>
      <c r="IN132" s="142"/>
      <c r="IO132" s="142"/>
      <c r="IP132" s="142"/>
    </row>
    <row r="133" spans="1:13" s="120" customFormat="1" ht="27" customHeight="1">
      <c r="A133" s="126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</row>
    <row r="134" spans="1:13" s="120" customFormat="1" ht="12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</row>
    <row r="135" spans="1:13" s="120" customFormat="1" ht="12">
      <c r="A135" s="126"/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</row>
    <row r="136" spans="1:13" s="120" customFormat="1" ht="27" customHeight="1">
      <c r="A136" s="126"/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</row>
    <row r="137" spans="1:13" s="120" customFormat="1" ht="12">
      <c r="A137" s="126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</row>
    <row r="138" spans="1:13" s="120" customFormat="1" ht="12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</row>
    <row r="139" spans="1:13" s="120" customFormat="1" ht="12">
      <c r="A139" s="126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</row>
    <row r="140" spans="1:13" s="120" customFormat="1" ht="12">
      <c r="A140" s="126"/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</row>
    <row r="141" spans="1:19" s="120" customFormat="1" ht="12">
      <c r="A141" s="126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42"/>
      <c r="O141" s="142"/>
      <c r="P141" s="142"/>
      <c r="Q141" s="142"/>
      <c r="R141" s="142"/>
      <c r="S141" s="142"/>
    </row>
    <row r="142" spans="1:19" s="133" customFormat="1" ht="12">
      <c r="A142" s="126"/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0"/>
      <c r="O142" s="120"/>
      <c r="P142" s="120"/>
      <c r="Q142" s="120"/>
      <c r="R142" s="120"/>
      <c r="S142" s="120"/>
    </row>
    <row r="143" spans="1:13" s="120" customFormat="1" ht="12">
      <c r="A143" s="126"/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</row>
    <row r="144" spans="1:13" s="120" customFormat="1" ht="12">
      <c r="A144" s="126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</row>
    <row r="145" spans="1:13" s="120" customFormat="1" ht="12">
      <c r="A145" s="126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</row>
    <row r="146" spans="1:13" s="120" customFormat="1" ht="12">
      <c r="A146" s="126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</row>
    <row r="147" spans="1:13" s="120" customFormat="1" ht="12">
      <c r="A147" s="126"/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</row>
    <row r="148" spans="1:13" s="120" customFormat="1" ht="12">
      <c r="A148" s="126"/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</row>
    <row r="149" spans="1:13" s="120" customFormat="1" ht="12">
      <c r="A149" s="126"/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</row>
    <row r="150" spans="1:13" s="120" customFormat="1" ht="12">
      <c r="A150" s="126"/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</row>
    <row r="151" spans="1:19" s="120" customFormat="1" ht="12">
      <c r="A151" s="126"/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33"/>
      <c r="O151" s="133"/>
      <c r="P151" s="133"/>
      <c r="Q151" s="133"/>
      <c r="R151" s="133"/>
      <c r="S151" s="133"/>
    </row>
    <row r="152" spans="1:13" s="120" customFormat="1" ht="12">
      <c r="A152" s="126"/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</row>
    <row r="153" spans="1:13" s="120" customFormat="1" ht="12">
      <c r="A153" s="126"/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</row>
    <row r="154" spans="1:13" s="120" customFormat="1" ht="12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</row>
    <row r="155" spans="1:13" s="120" customFormat="1" ht="12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</row>
    <row r="156" spans="1:13" s="120" customFormat="1" ht="12">
      <c r="A156" s="126"/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</row>
    <row r="157" spans="1:13" s="120" customFormat="1" ht="12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</row>
    <row r="158" spans="1:13" s="120" customFormat="1" ht="12">
      <c r="A158" s="126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</row>
    <row r="159" spans="1:13" s="120" customFormat="1" ht="12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</row>
    <row r="160" spans="1:13" s="120" customFormat="1" ht="12">
      <c r="A160" s="126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</row>
    <row r="161" spans="1:13" s="120" customFormat="1" ht="12">
      <c r="A161" s="126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</row>
    <row r="162" spans="1:13" s="120" customFormat="1" ht="12">
      <c r="A162" s="126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</row>
    <row r="163" spans="1:13" s="120" customFormat="1" ht="12">
      <c r="A163" s="126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</row>
    <row r="164" spans="1:13" s="120" customFormat="1" ht="12">
      <c r="A164" s="126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</row>
    <row r="165" spans="1:13" s="120" customFormat="1" ht="12">
      <c r="A165" s="126"/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</row>
    <row r="166" spans="1:13" s="120" customFormat="1" ht="12">
      <c r="A166" s="126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</row>
    <row r="167" spans="1:13" s="120" customFormat="1" ht="12">
      <c r="A167" s="126"/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</row>
    <row r="168" spans="1:13" s="120" customFormat="1" ht="12">
      <c r="A168" s="126"/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</row>
    <row r="169" spans="1:13" s="120" customFormat="1" ht="12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</row>
    <row r="170" spans="1:13" s="120" customFormat="1" ht="12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</row>
    <row r="171" spans="1:13" s="120" customFormat="1" ht="12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</row>
    <row r="172" spans="1:13" s="120" customFormat="1" ht="12">
      <c r="A172" s="126"/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</row>
    <row r="173" spans="1:13" s="120" customFormat="1" ht="12">
      <c r="A173" s="126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</row>
    <row r="174" spans="1:13" s="120" customFormat="1" ht="12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</row>
    <row r="175" spans="1:13" s="120" customFormat="1" ht="12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</row>
    <row r="176" spans="1:13" s="120" customFormat="1" ht="12">
      <c r="A176" s="126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</row>
    <row r="177" spans="1:13" s="120" customFormat="1" ht="12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</row>
    <row r="178" spans="1:250" s="143" customFormat="1" ht="12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0"/>
      <c r="O178" s="120"/>
      <c r="P178" s="120"/>
      <c r="Q178" s="120"/>
      <c r="R178" s="120"/>
      <c r="S178" s="120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  <c r="AQ178" s="142"/>
      <c r="AR178" s="142"/>
      <c r="AS178" s="142"/>
      <c r="AT178" s="142"/>
      <c r="AU178" s="142"/>
      <c r="AV178" s="142"/>
      <c r="AW178" s="142"/>
      <c r="AX178" s="142"/>
      <c r="AY178" s="142"/>
      <c r="AZ178" s="142"/>
      <c r="BA178" s="142"/>
      <c r="BB178" s="142"/>
      <c r="BC178" s="142"/>
      <c r="BD178" s="142"/>
      <c r="BE178" s="142"/>
      <c r="BF178" s="142"/>
      <c r="BG178" s="142"/>
      <c r="BH178" s="142"/>
      <c r="BI178" s="142"/>
      <c r="BJ178" s="142"/>
      <c r="BK178" s="142"/>
      <c r="BL178" s="142"/>
      <c r="BM178" s="142"/>
      <c r="BN178" s="142"/>
      <c r="BO178" s="142"/>
      <c r="BP178" s="142"/>
      <c r="BQ178" s="142"/>
      <c r="BR178" s="142"/>
      <c r="BS178" s="142"/>
      <c r="BT178" s="142"/>
      <c r="BU178" s="142"/>
      <c r="BV178" s="142"/>
      <c r="BW178" s="142"/>
      <c r="BX178" s="142"/>
      <c r="BY178" s="142"/>
      <c r="BZ178" s="142"/>
      <c r="CA178" s="142"/>
      <c r="CB178" s="142"/>
      <c r="CC178" s="142"/>
      <c r="CD178" s="142"/>
      <c r="CE178" s="142"/>
      <c r="CF178" s="142"/>
      <c r="CG178" s="142"/>
      <c r="CH178" s="142"/>
      <c r="CI178" s="142"/>
      <c r="CJ178" s="142"/>
      <c r="CK178" s="142"/>
      <c r="CL178" s="142"/>
      <c r="CM178" s="142"/>
      <c r="CN178" s="142"/>
      <c r="CO178" s="142"/>
      <c r="CP178" s="142"/>
      <c r="CQ178" s="142"/>
      <c r="CR178" s="142"/>
      <c r="CS178" s="142"/>
      <c r="CT178" s="142"/>
      <c r="CU178" s="142"/>
      <c r="CV178" s="142"/>
      <c r="CW178" s="142"/>
      <c r="CX178" s="142"/>
      <c r="CY178" s="142"/>
      <c r="CZ178" s="142"/>
      <c r="DA178" s="142"/>
      <c r="DB178" s="142"/>
      <c r="DC178" s="142"/>
      <c r="DD178" s="142"/>
      <c r="DE178" s="142"/>
      <c r="DF178" s="142"/>
      <c r="DG178" s="142"/>
      <c r="DH178" s="142"/>
      <c r="DI178" s="142"/>
      <c r="DJ178" s="142"/>
      <c r="DK178" s="142"/>
      <c r="DL178" s="142"/>
      <c r="DM178" s="142"/>
      <c r="DN178" s="142"/>
      <c r="DO178" s="142"/>
      <c r="DP178" s="142"/>
      <c r="DQ178" s="142"/>
      <c r="DR178" s="142"/>
      <c r="DS178" s="142"/>
      <c r="DT178" s="142"/>
      <c r="DU178" s="142"/>
      <c r="DV178" s="142"/>
      <c r="DW178" s="142"/>
      <c r="DX178" s="142"/>
      <c r="DY178" s="142"/>
      <c r="DZ178" s="142"/>
      <c r="EA178" s="142"/>
      <c r="EB178" s="142"/>
      <c r="EC178" s="142"/>
      <c r="ED178" s="142"/>
      <c r="EE178" s="142"/>
      <c r="EF178" s="142"/>
      <c r="EG178" s="142"/>
      <c r="EH178" s="142"/>
      <c r="EI178" s="142"/>
      <c r="EJ178" s="142"/>
      <c r="EK178" s="142"/>
      <c r="EL178" s="142"/>
      <c r="EM178" s="142"/>
      <c r="EN178" s="142"/>
      <c r="EO178" s="142"/>
      <c r="EP178" s="142"/>
      <c r="EQ178" s="142"/>
      <c r="ER178" s="142"/>
      <c r="ES178" s="142"/>
      <c r="ET178" s="142"/>
      <c r="EU178" s="142"/>
      <c r="EV178" s="142"/>
      <c r="EW178" s="142"/>
      <c r="EX178" s="142"/>
      <c r="EY178" s="142"/>
      <c r="EZ178" s="142"/>
      <c r="FA178" s="142"/>
      <c r="FB178" s="142"/>
      <c r="FC178" s="142"/>
      <c r="FD178" s="142"/>
      <c r="FE178" s="142"/>
      <c r="FF178" s="142"/>
      <c r="FG178" s="142"/>
      <c r="FH178" s="142"/>
      <c r="FI178" s="142"/>
      <c r="FJ178" s="142"/>
      <c r="FK178" s="142"/>
      <c r="FL178" s="142"/>
      <c r="FM178" s="142"/>
      <c r="FN178" s="142"/>
      <c r="FO178" s="142"/>
      <c r="FP178" s="142"/>
      <c r="FQ178" s="142"/>
      <c r="FR178" s="142"/>
      <c r="FS178" s="142"/>
      <c r="FT178" s="142"/>
      <c r="FU178" s="142"/>
      <c r="FV178" s="142"/>
      <c r="FW178" s="142"/>
      <c r="FX178" s="142"/>
      <c r="FY178" s="142"/>
      <c r="FZ178" s="142"/>
      <c r="GA178" s="142"/>
      <c r="GB178" s="142"/>
      <c r="GC178" s="142"/>
      <c r="GD178" s="142"/>
      <c r="GE178" s="142"/>
      <c r="GF178" s="142"/>
      <c r="GG178" s="142"/>
      <c r="GH178" s="142"/>
      <c r="GI178" s="142"/>
      <c r="GJ178" s="142"/>
      <c r="GK178" s="142"/>
      <c r="GL178" s="142"/>
      <c r="GM178" s="142"/>
      <c r="GN178" s="142"/>
      <c r="GO178" s="142"/>
      <c r="GP178" s="142"/>
      <c r="GQ178" s="142"/>
      <c r="GR178" s="142"/>
      <c r="GS178" s="142"/>
      <c r="GT178" s="142"/>
      <c r="GU178" s="142"/>
      <c r="GV178" s="142"/>
      <c r="GW178" s="142"/>
      <c r="GX178" s="142"/>
      <c r="GY178" s="142"/>
      <c r="GZ178" s="142"/>
      <c r="HA178" s="142"/>
      <c r="HB178" s="142"/>
      <c r="HC178" s="142"/>
      <c r="HD178" s="142"/>
      <c r="HE178" s="142"/>
      <c r="HF178" s="142"/>
      <c r="HG178" s="142"/>
      <c r="HH178" s="142"/>
      <c r="HI178" s="142"/>
      <c r="HJ178" s="142"/>
      <c r="HK178" s="142"/>
      <c r="HL178" s="142"/>
      <c r="HM178" s="142"/>
      <c r="HN178" s="142"/>
      <c r="HO178" s="142"/>
      <c r="HP178" s="142"/>
      <c r="HQ178" s="142"/>
      <c r="HR178" s="142"/>
      <c r="HS178" s="142"/>
      <c r="HT178" s="142"/>
      <c r="HU178" s="142"/>
      <c r="HV178" s="142"/>
      <c r="HW178" s="142"/>
      <c r="HX178" s="142"/>
      <c r="HY178" s="142"/>
      <c r="HZ178" s="142"/>
      <c r="IA178" s="142"/>
      <c r="IB178" s="142"/>
      <c r="IC178" s="142"/>
      <c r="ID178" s="142"/>
      <c r="IE178" s="142"/>
      <c r="IF178" s="142"/>
      <c r="IG178" s="142"/>
      <c r="IH178" s="142"/>
      <c r="II178" s="142"/>
      <c r="IJ178" s="142"/>
      <c r="IK178" s="142"/>
      <c r="IL178" s="142"/>
      <c r="IM178" s="142"/>
      <c r="IN178" s="142"/>
      <c r="IO178" s="142"/>
      <c r="IP178" s="142"/>
    </row>
    <row r="179" spans="1:13" s="120" customFormat="1" ht="27" customHeight="1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</row>
    <row r="180" spans="1:13" s="120" customFormat="1" ht="12">
      <c r="A180" s="126"/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</row>
    <row r="181" spans="1:13" s="120" customFormat="1" ht="12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</row>
    <row r="182" spans="1:13" s="120" customFormat="1" ht="12">
      <c r="A182" s="126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</row>
    <row r="183" spans="1:13" s="120" customFormat="1" ht="12">
      <c r="A183" s="126"/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</row>
    <row r="184" spans="1:13" s="120" customFormat="1" ht="12">
      <c r="A184" s="126"/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</row>
    <row r="185" spans="1:13" s="120" customFormat="1" ht="12">
      <c r="A185" s="126"/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</row>
    <row r="186" spans="1:19" s="133" customFormat="1" ht="12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0"/>
      <c r="O186" s="120"/>
      <c r="P186" s="120"/>
      <c r="Q186" s="120"/>
      <c r="R186" s="120"/>
      <c r="S186" s="120"/>
    </row>
    <row r="187" spans="1:19" s="120" customFormat="1" ht="12">
      <c r="A187" s="126"/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42"/>
      <c r="O187" s="142"/>
      <c r="P187" s="142"/>
      <c r="Q187" s="142"/>
      <c r="R187" s="142"/>
      <c r="S187" s="142"/>
    </row>
    <row r="188" spans="1:13" s="120" customFormat="1" ht="12">
      <c r="A188" s="126"/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</row>
    <row r="189" spans="1:13" s="120" customFormat="1" ht="12">
      <c r="A189" s="126"/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</row>
    <row r="190" spans="1:13" s="120" customFormat="1" ht="12">
      <c r="A190" s="126"/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</row>
    <row r="191" spans="1:13" s="120" customFormat="1" ht="12">
      <c r="A191" s="126"/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</row>
    <row r="192" spans="1:13" s="120" customFormat="1" ht="12">
      <c r="A192" s="126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</row>
    <row r="193" spans="1:13" s="120" customFormat="1" ht="12">
      <c r="A193" s="126"/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</row>
    <row r="194" spans="1:13" s="120" customFormat="1" ht="12">
      <c r="A194" s="126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</row>
    <row r="195" spans="1:19" s="120" customFormat="1" ht="12">
      <c r="A195" s="126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33"/>
      <c r="O195" s="133"/>
      <c r="P195" s="133"/>
      <c r="Q195" s="133"/>
      <c r="R195" s="133"/>
      <c r="S195" s="133"/>
    </row>
    <row r="196" spans="1:13" s="120" customFormat="1" ht="12">
      <c r="A196" s="126"/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</row>
    <row r="197" spans="1:13" s="120" customFormat="1" ht="12">
      <c r="A197" s="126"/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</row>
    <row r="198" spans="1:13" s="120" customFormat="1" ht="12">
      <c r="A198" s="126"/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</row>
    <row r="199" spans="1:13" s="120" customFormat="1" ht="12">
      <c r="A199" s="126"/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</row>
    <row r="200" spans="1:13" s="120" customFormat="1" ht="12">
      <c r="A200" s="126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</row>
    <row r="201" spans="1:13" s="120" customFormat="1" ht="12">
      <c r="A201" s="126"/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</row>
    <row r="202" spans="1:13" s="120" customFormat="1" ht="12">
      <c r="A202" s="126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</row>
    <row r="203" spans="1:13" s="120" customFormat="1" ht="12">
      <c r="A203" s="126"/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</row>
    <row r="204" spans="1:13" s="120" customFormat="1" ht="12">
      <c r="A204" s="126"/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</row>
    <row r="205" spans="1:13" s="120" customFormat="1" ht="12">
      <c r="A205" s="126"/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</row>
    <row r="206" spans="1:13" s="120" customFormat="1" ht="12">
      <c r="A206" s="126"/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</row>
    <row r="207" spans="1:13" s="120" customFormat="1" ht="12">
      <c r="A207" s="126"/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</row>
    <row r="208" spans="1:13" s="120" customFormat="1" ht="12">
      <c r="A208" s="126"/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</row>
    <row r="209" spans="1:13" s="120" customFormat="1" ht="12">
      <c r="A209" s="126"/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</row>
    <row r="210" spans="1:13" s="120" customFormat="1" ht="12">
      <c r="A210" s="126"/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</row>
    <row r="211" spans="1:13" s="120" customFormat="1" ht="12">
      <c r="A211" s="126"/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</row>
    <row r="212" spans="1:13" s="120" customFormat="1" ht="12">
      <c r="A212" s="126"/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</row>
    <row r="213" spans="1:13" s="120" customFormat="1" ht="12">
      <c r="A213" s="126"/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</row>
    <row r="214" spans="1:13" s="120" customFormat="1" ht="12">
      <c r="A214" s="126"/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</row>
    <row r="215" spans="1:13" s="120" customFormat="1" ht="12">
      <c r="A215" s="126"/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</row>
    <row r="216" spans="1:13" s="120" customFormat="1" ht="12">
      <c r="A216" s="126"/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</row>
    <row r="217" spans="1:13" s="120" customFormat="1" ht="12">
      <c r="A217" s="126"/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</row>
    <row r="218" spans="1:13" s="120" customFormat="1" ht="12">
      <c r="A218" s="126"/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</row>
    <row r="219" spans="1:13" s="120" customFormat="1" ht="12">
      <c r="A219" s="126"/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</row>
    <row r="220" spans="1:13" s="120" customFormat="1" ht="12">
      <c r="A220" s="126"/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</row>
    <row r="221" spans="1:13" s="120" customFormat="1" ht="12">
      <c r="A221" s="126"/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</row>
    <row r="222" spans="1:13" s="120" customFormat="1" ht="12">
      <c r="A222" s="126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</row>
    <row r="223" spans="1:250" s="143" customFormat="1" ht="12">
      <c r="A223" s="126"/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0"/>
      <c r="O223" s="120"/>
      <c r="P223" s="120"/>
      <c r="Q223" s="120"/>
      <c r="R223" s="120"/>
      <c r="S223" s="120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2"/>
      <c r="AE223" s="142"/>
      <c r="AF223" s="142"/>
      <c r="AG223" s="142"/>
      <c r="AH223" s="142"/>
      <c r="AI223" s="142"/>
      <c r="AJ223" s="142"/>
      <c r="AK223" s="142"/>
      <c r="AL223" s="142"/>
      <c r="AM223" s="142"/>
      <c r="AN223" s="142"/>
      <c r="AO223" s="142"/>
      <c r="AP223" s="142"/>
      <c r="AQ223" s="142"/>
      <c r="AR223" s="142"/>
      <c r="AS223" s="142"/>
      <c r="AT223" s="142"/>
      <c r="AU223" s="142"/>
      <c r="AV223" s="142"/>
      <c r="AW223" s="142"/>
      <c r="AX223" s="142"/>
      <c r="AY223" s="142"/>
      <c r="AZ223" s="142"/>
      <c r="BA223" s="142"/>
      <c r="BB223" s="142"/>
      <c r="BC223" s="142"/>
      <c r="BD223" s="142"/>
      <c r="BE223" s="142"/>
      <c r="BF223" s="142"/>
      <c r="BG223" s="142"/>
      <c r="BH223" s="142"/>
      <c r="BI223" s="142"/>
      <c r="BJ223" s="142"/>
      <c r="BK223" s="142"/>
      <c r="BL223" s="142"/>
      <c r="BM223" s="142"/>
      <c r="BN223" s="142"/>
      <c r="BO223" s="142"/>
      <c r="BP223" s="142"/>
      <c r="BQ223" s="142"/>
      <c r="BR223" s="142"/>
      <c r="BS223" s="142"/>
      <c r="BT223" s="142"/>
      <c r="BU223" s="142"/>
      <c r="BV223" s="142"/>
      <c r="BW223" s="142"/>
      <c r="BX223" s="142"/>
      <c r="BY223" s="142"/>
      <c r="BZ223" s="142"/>
      <c r="CA223" s="142"/>
      <c r="CB223" s="142"/>
      <c r="CC223" s="142"/>
      <c r="CD223" s="142"/>
      <c r="CE223" s="142"/>
      <c r="CF223" s="142"/>
      <c r="CG223" s="142"/>
      <c r="CH223" s="142"/>
      <c r="CI223" s="142"/>
      <c r="CJ223" s="142"/>
      <c r="CK223" s="142"/>
      <c r="CL223" s="142"/>
      <c r="CM223" s="142"/>
      <c r="CN223" s="142"/>
      <c r="CO223" s="142"/>
      <c r="CP223" s="142"/>
      <c r="CQ223" s="142"/>
      <c r="CR223" s="142"/>
      <c r="CS223" s="142"/>
      <c r="CT223" s="142"/>
      <c r="CU223" s="142"/>
      <c r="CV223" s="142"/>
      <c r="CW223" s="142"/>
      <c r="CX223" s="142"/>
      <c r="CY223" s="142"/>
      <c r="CZ223" s="142"/>
      <c r="DA223" s="142"/>
      <c r="DB223" s="142"/>
      <c r="DC223" s="142"/>
      <c r="DD223" s="142"/>
      <c r="DE223" s="142"/>
      <c r="DF223" s="142"/>
      <c r="DG223" s="142"/>
      <c r="DH223" s="142"/>
      <c r="DI223" s="142"/>
      <c r="DJ223" s="142"/>
      <c r="DK223" s="142"/>
      <c r="DL223" s="142"/>
      <c r="DM223" s="142"/>
      <c r="DN223" s="142"/>
      <c r="DO223" s="142"/>
      <c r="DP223" s="142"/>
      <c r="DQ223" s="142"/>
      <c r="DR223" s="142"/>
      <c r="DS223" s="142"/>
      <c r="DT223" s="142"/>
      <c r="DU223" s="142"/>
      <c r="DV223" s="142"/>
      <c r="DW223" s="142"/>
      <c r="DX223" s="142"/>
      <c r="DY223" s="142"/>
      <c r="DZ223" s="142"/>
      <c r="EA223" s="142"/>
      <c r="EB223" s="142"/>
      <c r="EC223" s="142"/>
      <c r="ED223" s="142"/>
      <c r="EE223" s="142"/>
      <c r="EF223" s="142"/>
      <c r="EG223" s="142"/>
      <c r="EH223" s="142"/>
      <c r="EI223" s="142"/>
      <c r="EJ223" s="142"/>
      <c r="EK223" s="142"/>
      <c r="EL223" s="142"/>
      <c r="EM223" s="142"/>
      <c r="EN223" s="142"/>
      <c r="EO223" s="142"/>
      <c r="EP223" s="142"/>
      <c r="EQ223" s="142"/>
      <c r="ER223" s="142"/>
      <c r="ES223" s="142"/>
      <c r="ET223" s="142"/>
      <c r="EU223" s="142"/>
      <c r="EV223" s="142"/>
      <c r="EW223" s="142"/>
      <c r="EX223" s="142"/>
      <c r="EY223" s="142"/>
      <c r="EZ223" s="142"/>
      <c r="FA223" s="142"/>
      <c r="FB223" s="142"/>
      <c r="FC223" s="142"/>
      <c r="FD223" s="142"/>
      <c r="FE223" s="142"/>
      <c r="FF223" s="142"/>
      <c r="FG223" s="142"/>
      <c r="FH223" s="142"/>
      <c r="FI223" s="142"/>
      <c r="FJ223" s="142"/>
      <c r="FK223" s="142"/>
      <c r="FL223" s="142"/>
      <c r="FM223" s="142"/>
      <c r="FN223" s="142"/>
      <c r="FO223" s="142"/>
      <c r="FP223" s="142"/>
      <c r="FQ223" s="142"/>
      <c r="FR223" s="142"/>
      <c r="FS223" s="142"/>
      <c r="FT223" s="142"/>
      <c r="FU223" s="142"/>
      <c r="FV223" s="142"/>
      <c r="FW223" s="142"/>
      <c r="FX223" s="142"/>
      <c r="FY223" s="142"/>
      <c r="FZ223" s="142"/>
      <c r="GA223" s="142"/>
      <c r="GB223" s="142"/>
      <c r="GC223" s="142"/>
      <c r="GD223" s="142"/>
      <c r="GE223" s="142"/>
      <c r="GF223" s="142"/>
      <c r="GG223" s="142"/>
      <c r="GH223" s="142"/>
      <c r="GI223" s="142"/>
      <c r="GJ223" s="142"/>
      <c r="GK223" s="142"/>
      <c r="GL223" s="142"/>
      <c r="GM223" s="142"/>
      <c r="GN223" s="142"/>
      <c r="GO223" s="142"/>
      <c r="GP223" s="142"/>
      <c r="GQ223" s="142"/>
      <c r="GR223" s="142"/>
      <c r="GS223" s="142"/>
      <c r="GT223" s="142"/>
      <c r="GU223" s="142"/>
      <c r="GV223" s="142"/>
      <c r="GW223" s="142"/>
      <c r="GX223" s="142"/>
      <c r="GY223" s="142"/>
      <c r="GZ223" s="142"/>
      <c r="HA223" s="142"/>
      <c r="HB223" s="142"/>
      <c r="HC223" s="142"/>
      <c r="HD223" s="142"/>
      <c r="HE223" s="142"/>
      <c r="HF223" s="142"/>
      <c r="HG223" s="142"/>
      <c r="HH223" s="142"/>
      <c r="HI223" s="142"/>
      <c r="HJ223" s="142"/>
      <c r="HK223" s="142"/>
      <c r="HL223" s="142"/>
      <c r="HM223" s="142"/>
      <c r="HN223" s="142"/>
      <c r="HO223" s="142"/>
      <c r="HP223" s="142"/>
      <c r="HQ223" s="142"/>
      <c r="HR223" s="142"/>
      <c r="HS223" s="142"/>
      <c r="HT223" s="142"/>
      <c r="HU223" s="142"/>
      <c r="HV223" s="142"/>
      <c r="HW223" s="142"/>
      <c r="HX223" s="142"/>
      <c r="HY223" s="142"/>
      <c r="HZ223" s="142"/>
      <c r="IA223" s="142"/>
      <c r="IB223" s="142"/>
      <c r="IC223" s="142"/>
      <c r="ID223" s="142"/>
      <c r="IE223" s="142"/>
      <c r="IF223" s="142"/>
      <c r="IG223" s="142"/>
      <c r="IH223" s="142"/>
      <c r="II223" s="142"/>
      <c r="IJ223" s="142"/>
      <c r="IK223" s="142"/>
      <c r="IL223" s="142"/>
      <c r="IM223" s="142"/>
      <c r="IN223" s="142"/>
      <c r="IO223" s="142"/>
      <c r="IP223" s="142"/>
    </row>
    <row r="224" spans="14:19" ht="12">
      <c r="N224" s="120"/>
      <c r="O224" s="120"/>
      <c r="P224" s="120"/>
      <c r="Q224" s="120"/>
      <c r="R224" s="120"/>
      <c r="S224" s="120"/>
    </row>
    <row r="225" spans="14:19" ht="12">
      <c r="N225" s="120"/>
      <c r="O225" s="120"/>
      <c r="P225" s="120"/>
      <c r="Q225" s="120"/>
      <c r="R225" s="120"/>
      <c r="S225" s="120"/>
    </row>
    <row r="226" spans="14:19" ht="12">
      <c r="N226" s="120"/>
      <c r="O226" s="120"/>
      <c r="P226" s="120"/>
      <c r="Q226" s="120"/>
      <c r="R226" s="120"/>
      <c r="S226" s="120"/>
    </row>
    <row r="227" spans="14:19" ht="12">
      <c r="N227" s="120"/>
      <c r="O227" s="120"/>
      <c r="P227" s="120"/>
      <c r="Q227" s="120"/>
      <c r="R227" s="120"/>
      <c r="S227" s="120"/>
    </row>
    <row r="228" spans="14:19" ht="12">
      <c r="N228" s="120"/>
      <c r="O228" s="120"/>
      <c r="P228" s="120"/>
      <c r="Q228" s="120"/>
      <c r="R228" s="120"/>
      <c r="S228" s="120"/>
    </row>
    <row r="229" spans="14:19" ht="12">
      <c r="N229" s="120"/>
      <c r="O229" s="120"/>
      <c r="P229" s="120"/>
      <c r="Q229" s="120"/>
      <c r="R229" s="120"/>
      <c r="S229" s="120"/>
    </row>
    <row r="230" spans="14:19" ht="12">
      <c r="N230" s="120"/>
      <c r="O230" s="120"/>
      <c r="P230" s="120"/>
      <c r="Q230" s="120"/>
      <c r="R230" s="120"/>
      <c r="S230" s="120"/>
    </row>
    <row r="231" spans="14:19" ht="12">
      <c r="N231" s="120"/>
      <c r="O231" s="120"/>
      <c r="P231" s="120"/>
      <c r="Q231" s="120"/>
      <c r="R231" s="120"/>
      <c r="S231" s="120"/>
    </row>
    <row r="232" spans="14:19" ht="12">
      <c r="N232" s="142"/>
      <c r="O232" s="142"/>
      <c r="P232" s="142"/>
      <c r="Q232" s="142"/>
      <c r="R232" s="142"/>
      <c r="S232" s="142"/>
    </row>
  </sheetData>
  <sheetProtection/>
  <mergeCells count="13">
    <mergeCell ref="A1:H1"/>
    <mergeCell ref="X4:Y4"/>
    <mergeCell ref="X5:Y5"/>
    <mergeCell ref="X6:Y6"/>
    <mergeCell ref="X7:Y7"/>
    <mergeCell ref="X8:Y8"/>
    <mergeCell ref="X15:Y15"/>
    <mergeCell ref="X9:Y9"/>
    <mergeCell ref="X10:Y10"/>
    <mergeCell ref="X11:Y11"/>
    <mergeCell ref="X12:Y12"/>
    <mergeCell ref="X13:Y13"/>
    <mergeCell ref="X14:Y14"/>
  </mergeCells>
  <dataValidations count="1">
    <dataValidation type="list" allowBlank="1" showInputMessage="1" showErrorMessage="1" sqref="H4:H99">
      <formula1>"S/ Pav,Asfalto,Blokret,Paralelo"</formula1>
    </dataValidation>
  </dataValidations>
  <printOptions horizontalCentered="1"/>
  <pageMargins left="0.5118110236220472" right="0.5118110236220472" top="1.1811023622047245" bottom="0.7874015748031497" header="0.31496062992125984" footer="0.31496062992125984"/>
  <pageSetup horizontalDpi="1200" verticalDpi="1200" orientation="portrait" paperSize="9" r:id="rId1"/>
  <rowBreaks count="1" manualBreakCount="1">
    <brk id="45" max="22" man="1"/>
  </rowBreaks>
  <colBreaks count="1" manualBreakCount="1">
    <brk id="9" max="9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N66"/>
  <sheetViews>
    <sheetView view="pageBreakPreview" zoomScale="60" zoomScalePageLayoutView="0" workbookViewId="0" topLeftCell="A1">
      <selection activeCell="E73" sqref="E73"/>
    </sheetView>
  </sheetViews>
  <sheetFormatPr defaultColWidth="9.00390625" defaultRowHeight="12.75"/>
  <cols>
    <col min="1" max="3" width="9.125" style="152" customWidth="1"/>
    <col min="4" max="4" width="9.00390625" style="152" customWidth="1"/>
    <col min="5" max="5" width="8.375" style="152" bestFit="1" customWidth="1"/>
    <col min="6" max="8" width="9.00390625" style="152" customWidth="1"/>
    <col min="9" max="9" width="6.125" style="152" customWidth="1"/>
    <col min="10" max="10" width="5.25390625" style="152" customWidth="1"/>
    <col min="11" max="11" width="7.75390625" style="152" bestFit="1" customWidth="1"/>
    <col min="12" max="13" width="6.625" style="152" customWidth="1"/>
    <col min="14" max="19" width="6.625" style="120" customWidth="1"/>
    <col min="20" max="251" width="9.00390625" style="120" customWidth="1"/>
    <col min="252" max="252" width="10.50390625" style="120" customWidth="1"/>
    <col min="253" max="253" width="61.875" style="120" customWidth="1"/>
    <col min="254" max="16384" width="9.00390625" style="120" customWidth="1"/>
  </cols>
  <sheetData>
    <row r="1" spans="1:14" s="145" customFormat="1" ht="12">
      <c r="A1" s="269" t="s">
        <v>194</v>
      </c>
      <c r="B1" s="269"/>
      <c r="C1" s="269"/>
      <c r="D1" s="269"/>
      <c r="E1" s="269"/>
      <c r="F1" s="269"/>
      <c r="G1" s="269"/>
      <c r="H1" s="269"/>
      <c r="L1" s="146"/>
      <c r="M1" s="146"/>
      <c r="N1" s="146"/>
    </row>
    <row r="2" spans="5:14" s="145" customFormat="1" ht="12">
      <c r="E2" s="147"/>
      <c r="F2" s="147"/>
      <c r="K2" s="145" t="s">
        <v>124</v>
      </c>
      <c r="L2" s="148" t="s">
        <v>125</v>
      </c>
      <c r="N2" s="146"/>
    </row>
    <row r="3" spans="1:18" ht="24">
      <c r="A3" s="149" t="s">
        <v>70</v>
      </c>
      <c r="B3" s="149" t="s">
        <v>71</v>
      </c>
      <c r="C3" s="149" t="s">
        <v>72</v>
      </c>
      <c r="D3" s="149" t="s">
        <v>73</v>
      </c>
      <c r="E3" s="150" t="s">
        <v>74</v>
      </c>
      <c r="F3" s="150" t="s">
        <v>75</v>
      </c>
      <c r="G3" s="149" t="s">
        <v>76</v>
      </c>
      <c r="H3" s="149" t="s">
        <v>77</v>
      </c>
      <c r="I3" s="149" t="s">
        <v>78</v>
      </c>
      <c r="J3" s="145"/>
      <c r="K3" s="146" t="s">
        <v>79</v>
      </c>
      <c r="L3" s="146" t="s">
        <v>80</v>
      </c>
      <c r="M3" s="146" t="s">
        <v>81</v>
      </c>
      <c r="N3" s="146" t="s">
        <v>82</v>
      </c>
      <c r="O3" s="146" t="s">
        <v>83</v>
      </c>
      <c r="P3" s="146" t="s">
        <v>84</v>
      </c>
      <c r="Q3" s="146" t="s">
        <v>85</v>
      </c>
      <c r="R3" s="146" t="s">
        <v>86</v>
      </c>
    </row>
    <row r="4" spans="1:19" ht="12">
      <c r="A4" s="151" t="s">
        <v>96</v>
      </c>
      <c r="B4" s="151" t="s">
        <v>195</v>
      </c>
      <c r="C4" s="151" t="s">
        <v>196</v>
      </c>
      <c r="D4" s="151">
        <v>60</v>
      </c>
      <c r="E4" s="151">
        <v>1.5</v>
      </c>
      <c r="F4" s="151">
        <v>1.5</v>
      </c>
      <c r="G4" s="124">
        <v>150</v>
      </c>
      <c r="H4" s="124" t="s">
        <v>90</v>
      </c>
      <c r="I4" s="124">
        <f>IF(F4&lt;=1.25,1,IF(F4&lt;=1.75,2,IF(F4&lt;=2.25,3,IF(F4&lt;=2.75,4,IF(F4&lt;=3.25,5,IF(F4&lt;=3.75,6,IF(F4&lt;=4.25,7,"maior")))))))</f>
        <v>2</v>
      </c>
      <c r="K4" s="153" t="s">
        <v>88</v>
      </c>
      <c r="L4" s="153">
        <v>1</v>
      </c>
      <c r="M4" s="153">
        <v>2</v>
      </c>
      <c r="N4" s="153">
        <v>3</v>
      </c>
      <c r="O4" s="153">
        <v>4</v>
      </c>
      <c r="P4" s="153">
        <v>5</v>
      </c>
      <c r="Q4" s="153">
        <v>6</v>
      </c>
      <c r="R4" s="153">
        <v>7</v>
      </c>
      <c r="S4" s="153" t="s">
        <v>50</v>
      </c>
    </row>
    <row r="5" spans="1:19" ht="12">
      <c r="A5" s="151" t="s">
        <v>97</v>
      </c>
      <c r="B5" s="151" t="s">
        <v>196</v>
      </c>
      <c r="C5" s="151" t="s">
        <v>197</v>
      </c>
      <c r="D5" s="151">
        <v>41</v>
      </c>
      <c r="E5" s="151">
        <v>1.05</v>
      </c>
      <c r="F5" s="151">
        <v>1.05</v>
      </c>
      <c r="G5" s="124">
        <v>150</v>
      </c>
      <c r="H5" s="124" t="s">
        <v>90</v>
      </c>
      <c r="I5" s="124">
        <f aca="true" t="shared" si="0" ref="I5:I12">IF(F5&lt;=1.25,1,IF(F5&lt;=1.75,2,IF(F5&lt;=2.25,3,IF(F5&lt;=2.75,4,IF(F5&lt;=3.25,5,IF(F5&lt;=3.75,6,IF(F5&lt;=4.25,7,"maior")))))))</f>
        <v>1</v>
      </c>
      <c r="K5" s="153" t="s">
        <v>89</v>
      </c>
      <c r="L5" s="170">
        <f>D18+D19</f>
        <v>37</v>
      </c>
      <c r="M5" s="154">
        <f aca="true" t="shared" si="1" ref="L5:R8">_xlfn.SUMIFS($D$4:$D$27,$H$4:$H$27,$K5,$I$4:$I$27,M$4)</f>
        <v>0</v>
      </c>
      <c r="N5" s="154">
        <f t="shared" si="1"/>
        <v>0</v>
      </c>
      <c r="O5" s="154">
        <f t="shared" si="1"/>
        <v>0</v>
      </c>
      <c r="P5" s="154">
        <f t="shared" si="1"/>
        <v>0</v>
      </c>
      <c r="Q5" s="154">
        <f t="shared" si="1"/>
        <v>0</v>
      </c>
      <c r="R5" s="154">
        <f t="shared" si="1"/>
        <v>0</v>
      </c>
      <c r="S5" s="155">
        <f>SUM(L5:R5)</f>
        <v>37</v>
      </c>
    </row>
    <row r="6" spans="1:19" ht="12">
      <c r="A6" s="151" t="s">
        <v>98</v>
      </c>
      <c r="B6" s="151" t="s">
        <v>197</v>
      </c>
      <c r="C6" s="151" t="s">
        <v>198</v>
      </c>
      <c r="D6" s="151">
        <v>53</v>
      </c>
      <c r="E6" s="151">
        <v>1.05</v>
      </c>
      <c r="F6" s="151">
        <v>1.05</v>
      </c>
      <c r="G6" s="124">
        <v>150</v>
      </c>
      <c r="H6" s="124" t="s">
        <v>90</v>
      </c>
      <c r="I6" s="124">
        <f t="shared" si="0"/>
        <v>1</v>
      </c>
      <c r="K6" s="153" t="s">
        <v>90</v>
      </c>
      <c r="L6" s="154">
        <f t="shared" si="1"/>
        <v>240</v>
      </c>
      <c r="M6" s="154">
        <f t="shared" si="1"/>
        <v>120</v>
      </c>
      <c r="N6" s="154">
        <f t="shared" si="1"/>
        <v>0</v>
      </c>
      <c r="O6" s="154">
        <f t="shared" si="1"/>
        <v>0</v>
      </c>
      <c r="P6" s="154">
        <f t="shared" si="1"/>
        <v>0</v>
      </c>
      <c r="Q6" s="154">
        <f t="shared" si="1"/>
        <v>0</v>
      </c>
      <c r="R6" s="154">
        <f t="shared" si="1"/>
        <v>0</v>
      </c>
      <c r="S6" s="155">
        <f>SUM(L6:R6)</f>
        <v>360</v>
      </c>
    </row>
    <row r="7" spans="1:19" ht="12">
      <c r="A7" s="156" t="s">
        <v>99</v>
      </c>
      <c r="B7" s="156" t="s">
        <v>198</v>
      </c>
      <c r="C7" s="156" t="s">
        <v>199</v>
      </c>
      <c r="D7" s="156">
        <v>34</v>
      </c>
      <c r="E7" s="156">
        <v>1.1</v>
      </c>
      <c r="F7" s="156">
        <v>1.1</v>
      </c>
      <c r="G7" s="124">
        <v>150</v>
      </c>
      <c r="H7" s="124" t="s">
        <v>87</v>
      </c>
      <c r="I7" s="124">
        <f t="shared" si="0"/>
        <v>1</v>
      </c>
      <c r="K7" s="153" t="s">
        <v>87</v>
      </c>
      <c r="L7" s="154">
        <f>_xlfn.SUMIFS($D$4:$D$27,$H$4:$H$27,$K7,$I$4:$I$27,L$4)</f>
        <v>146</v>
      </c>
      <c r="M7" s="154">
        <f t="shared" si="1"/>
        <v>56</v>
      </c>
      <c r="N7" s="154">
        <f t="shared" si="1"/>
        <v>0</v>
      </c>
      <c r="O7" s="154">
        <f t="shared" si="1"/>
        <v>0</v>
      </c>
      <c r="P7" s="154">
        <f t="shared" si="1"/>
        <v>0</v>
      </c>
      <c r="Q7" s="154">
        <f t="shared" si="1"/>
        <v>0</v>
      </c>
      <c r="R7" s="154">
        <f t="shared" si="1"/>
        <v>0</v>
      </c>
      <c r="S7" s="155">
        <f>SUM(L7:R7)</f>
        <v>202</v>
      </c>
    </row>
    <row r="8" spans="1:19" ht="12">
      <c r="A8" s="156" t="s">
        <v>100</v>
      </c>
      <c r="B8" s="156" t="s">
        <v>199</v>
      </c>
      <c r="C8" s="156" t="s">
        <v>200</v>
      </c>
      <c r="D8" s="156">
        <v>34</v>
      </c>
      <c r="E8" s="156">
        <v>1.15</v>
      </c>
      <c r="F8" s="156">
        <v>1.17</v>
      </c>
      <c r="G8" s="124">
        <v>150</v>
      </c>
      <c r="H8" s="124" t="s">
        <v>87</v>
      </c>
      <c r="I8" s="124">
        <f t="shared" si="0"/>
        <v>1</v>
      </c>
      <c r="K8" s="153" t="s">
        <v>232</v>
      </c>
      <c r="L8" s="170">
        <f>D20</f>
        <v>53</v>
      </c>
      <c r="M8" s="154">
        <f t="shared" si="1"/>
        <v>0</v>
      </c>
      <c r="N8" s="154">
        <f t="shared" si="1"/>
        <v>0</v>
      </c>
      <c r="O8" s="154">
        <f t="shared" si="1"/>
        <v>0</v>
      </c>
      <c r="P8" s="154">
        <f t="shared" si="1"/>
        <v>0</v>
      </c>
      <c r="Q8" s="154">
        <f t="shared" si="1"/>
        <v>0</v>
      </c>
      <c r="R8" s="154">
        <f t="shared" si="1"/>
        <v>0</v>
      </c>
      <c r="S8" s="155">
        <f>SUM(L8:R8)</f>
        <v>53</v>
      </c>
    </row>
    <row r="9" spans="1:19" s="133" customFormat="1" ht="12">
      <c r="A9" s="156" t="s">
        <v>101</v>
      </c>
      <c r="B9" s="156" t="s">
        <v>201</v>
      </c>
      <c r="C9" s="156" t="s">
        <v>202</v>
      </c>
      <c r="D9" s="156">
        <v>17</v>
      </c>
      <c r="E9" s="156">
        <v>1.197</v>
      </c>
      <c r="F9" s="156">
        <v>1.137</v>
      </c>
      <c r="G9" s="124">
        <v>150</v>
      </c>
      <c r="H9" s="124" t="s">
        <v>90</v>
      </c>
      <c r="I9" s="124">
        <f t="shared" si="0"/>
        <v>1</v>
      </c>
      <c r="J9" s="152"/>
      <c r="K9" s="153" t="s">
        <v>50</v>
      </c>
      <c r="L9" s="155">
        <f aca="true" t="shared" si="2" ref="L9:R9">SUM(L5:L8)</f>
        <v>476</v>
      </c>
      <c r="M9" s="155">
        <f t="shared" si="2"/>
        <v>176</v>
      </c>
      <c r="N9" s="155">
        <f t="shared" si="2"/>
        <v>0</v>
      </c>
      <c r="O9" s="155">
        <f t="shared" si="2"/>
        <v>0</v>
      </c>
      <c r="P9" s="155">
        <f t="shared" si="2"/>
        <v>0</v>
      </c>
      <c r="Q9" s="155">
        <f t="shared" si="2"/>
        <v>0</v>
      </c>
      <c r="R9" s="155">
        <f t="shared" si="2"/>
        <v>0</v>
      </c>
      <c r="S9" s="155">
        <f>IF(SUM(L9:R9)=SUM(S5:S8),SUM(L9:R9),"não")</f>
        <v>652</v>
      </c>
    </row>
    <row r="10" spans="1:13" ht="12">
      <c r="A10" s="156" t="s">
        <v>102</v>
      </c>
      <c r="B10" s="156" t="s">
        <v>202</v>
      </c>
      <c r="C10" s="156" t="s">
        <v>203</v>
      </c>
      <c r="D10" s="156">
        <v>38</v>
      </c>
      <c r="E10" s="156">
        <v>1.137</v>
      </c>
      <c r="F10" s="156">
        <v>1.05</v>
      </c>
      <c r="G10" s="124">
        <v>150</v>
      </c>
      <c r="H10" s="124" t="s">
        <v>90</v>
      </c>
      <c r="I10" s="124">
        <f t="shared" si="0"/>
        <v>1</v>
      </c>
      <c r="L10" s="120"/>
      <c r="M10" s="120"/>
    </row>
    <row r="11" spans="1:13" ht="12.75" customHeight="1">
      <c r="A11" s="156" t="s">
        <v>103</v>
      </c>
      <c r="B11" s="156" t="s">
        <v>203</v>
      </c>
      <c r="C11" s="156" t="s">
        <v>204</v>
      </c>
      <c r="D11" s="156">
        <v>22</v>
      </c>
      <c r="E11" s="156">
        <v>1.05</v>
      </c>
      <c r="F11" s="156">
        <v>1.05</v>
      </c>
      <c r="G11" s="124">
        <v>150</v>
      </c>
      <c r="H11" s="124" t="s">
        <v>90</v>
      </c>
      <c r="I11" s="124">
        <f t="shared" si="0"/>
        <v>1</v>
      </c>
      <c r="L11" s="120"/>
      <c r="M11" s="120"/>
    </row>
    <row r="12" spans="1:13" ht="12.75" customHeight="1">
      <c r="A12" s="156" t="s">
        <v>104</v>
      </c>
      <c r="B12" s="156" t="s">
        <v>204</v>
      </c>
      <c r="C12" s="156" t="s">
        <v>205</v>
      </c>
      <c r="D12" s="156">
        <v>25</v>
      </c>
      <c r="E12" s="156">
        <v>1.1</v>
      </c>
      <c r="F12" s="156">
        <v>1.1</v>
      </c>
      <c r="G12" s="124">
        <v>150</v>
      </c>
      <c r="H12" s="124" t="s">
        <v>90</v>
      </c>
      <c r="I12" s="124">
        <f t="shared" si="0"/>
        <v>1</v>
      </c>
      <c r="L12" s="120"/>
      <c r="M12" s="120"/>
    </row>
    <row r="13" spans="1:17" ht="12.75" customHeight="1">
      <c r="A13" s="156" t="s">
        <v>105</v>
      </c>
      <c r="B13" s="156" t="s">
        <v>205</v>
      </c>
      <c r="C13" s="156" t="s">
        <v>206</v>
      </c>
      <c r="D13" s="156">
        <v>60</v>
      </c>
      <c r="E13" s="156">
        <v>1.15</v>
      </c>
      <c r="F13" s="156">
        <v>1.35</v>
      </c>
      <c r="G13" s="124">
        <v>150</v>
      </c>
      <c r="H13" s="124" t="s">
        <v>90</v>
      </c>
      <c r="I13" s="124">
        <f>IF(F13&lt;=1.25,1,IF(F13&lt;=1.75,2,IF(F13&lt;=2.25,3,IF(F13&lt;=2.75,4,IF(F13&lt;=3.25,5,IF(F13&lt;=3.75,6,IF(F13&lt;=4.25,7,"maior")))))))</f>
        <v>2</v>
      </c>
      <c r="K13" s="109" t="s">
        <v>79</v>
      </c>
      <c r="L13" s="157"/>
      <c r="M13" s="120"/>
      <c r="N13" s="272" t="s">
        <v>126</v>
      </c>
      <c r="O13" s="272"/>
      <c r="Q13" s="120" t="s">
        <v>127</v>
      </c>
    </row>
    <row r="14" spans="1:17" ht="12.75" customHeight="1">
      <c r="A14" s="156" t="s">
        <v>106</v>
      </c>
      <c r="B14" s="156" t="s">
        <v>206</v>
      </c>
      <c r="C14" s="156" t="s">
        <v>207</v>
      </c>
      <c r="D14" s="156">
        <v>44</v>
      </c>
      <c r="E14" s="156">
        <v>1.35</v>
      </c>
      <c r="F14" s="156">
        <v>1.07</v>
      </c>
      <c r="G14" s="124">
        <v>150</v>
      </c>
      <c r="H14" s="124" t="s">
        <v>90</v>
      </c>
      <c r="I14" s="124">
        <f aca="true" t="shared" si="3" ref="I14:I20">IF(F14&lt;=1.25,1,IF(F14&lt;=1.75,2,IF(F14&lt;=2.25,3,IF(F14&lt;=2.75,4,IF(F14&lt;=3.25,5,IF(F14&lt;=3.75,6,IF(F14&lt;=4.25,7,"maior")))))))</f>
        <v>1</v>
      </c>
      <c r="K14" s="146" t="s">
        <v>80</v>
      </c>
      <c r="L14" s="158">
        <f>_xlfn.COUNTIFS($F$4:$F$26,"&lt;=1,25")</f>
        <v>14</v>
      </c>
      <c r="M14" s="120"/>
      <c r="N14" s="271">
        <v>2081000010</v>
      </c>
      <c r="O14" s="271"/>
      <c r="Q14" s="120" t="s">
        <v>128</v>
      </c>
    </row>
    <row r="15" spans="1:17" ht="12.75" customHeight="1">
      <c r="A15" s="156" t="s">
        <v>107</v>
      </c>
      <c r="B15" s="156" t="s">
        <v>207</v>
      </c>
      <c r="C15" s="156" t="s">
        <v>200</v>
      </c>
      <c r="D15" s="156">
        <v>56</v>
      </c>
      <c r="E15" s="156">
        <v>1.07</v>
      </c>
      <c r="F15" s="156">
        <v>1.3</v>
      </c>
      <c r="G15" s="124">
        <v>150</v>
      </c>
      <c r="H15" s="124" t="s">
        <v>87</v>
      </c>
      <c r="I15" s="124">
        <f t="shared" si="3"/>
        <v>2</v>
      </c>
      <c r="K15" s="146" t="s">
        <v>81</v>
      </c>
      <c r="L15" s="158">
        <f>_xlfn.COUNTIFS($F$4:$F$26,"&gt;1,26",$F$4:$F$26,"&lt;=1,75")</f>
        <v>3</v>
      </c>
      <c r="M15" s="120"/>
      <c r="N15" s="271">
        <v>2081000020</v>
      </c>
      <c r="O15" s="271"/>
      <c r="Q15" s="120" t="s">
        <v>129</v>
      </c>
    </row>
    <row r="16" spans="1:15" ht="12.75" customHeight="1">
      <c r="A16" s="156" t="s">
        <v>108</v>
      </c>
      <c r="B16" s="156" t="s">
        <v>200</v>
      </c>
      <c r="C16" s="156" t="s">
        <v>208</v>
      </c>
      <c r="D16" s="156">
        <v>36</v>
      </c>
      <c r="E16" s="156">
        <v>1.3</v>
      </c>
      <c r="F16" s="156">
        <v>1.158</v>
      </c>
      <c r="G16" s="124">
        <v>150</v>
      </c>
      <c r="H16" s="124" t="s">
        <v>87</v>
      </c>
      <c r="I16" s="124">
        <f t="shared" si="3"/>
        <v>1</v>
      </c>
      <c r="K16" s="146" t="s">
        <v>82</v>
      </c>
      <c r="L16" s="158">
        <f>_xlfn.COUNTIFS($F$4:$F$26,"&gt;1,76",$F$4:$F$26,"&lt;=2,25")</f>
        <v>0</v>
      </c>
      <c r="M16" s="120"/>
      <c r="N16" s="271">
        <v>2081000030</v>
      </c>
      <c r="O16" s="271"/>
    </row>
    <row r="17" spans="1:15" ht="12.75" customHeight="1">
      <c r="A17" s="156" t="s">
        <v>109</v>
      </c>
      <c r="B17" s="156" t="s">
        <v>208</v>
      </c>
      <c r="C17" s="156" t="s">
        <v>209</v>
      </c>
      <c r="D17" s="156">
        <v>42</v>
      </c>
      <c r="E17" s="156">
        <v>1.158</v>
      </c>
      <c r="F17" s="156">
        <v>0.568</v>
      </c>
      <c r="G17" s="124">
        <v>150</v>
      </c>
      <c r="H17" s="124" t="s">
        <v>87</v>
      </c>
      <c r="I17" s="124">
        <f t="shared" si="3"/>
        <v>1</v>
      </c>
      <c r="K17" s="146" t="s">
        <v>83</v>
      </c>
      <c r="L17" s="158">
        <f>_xlfn.COUNTIFS($F$4:$F$26,"&gt;2,26",$F$4:$F$26,"&lt;=2,75")</f>
        <v>0</v>
      </c>
      <c r="N17" s="271">
        <v>2081000040</v>
      </c>
      <c r="O17" s="271"/>
    </row>
    <row r="18" spans="1:15" ht="12.75" customHeight="1">
      <c r="A18" s="156" t="s">
        <v>110</v>
      </c>
      <c r="B18" s="156" t="s">
        <v>209</v>
      </c>
      <c r="C18" s="156" t="s">
        <v>210</v>
      </c>
      <c r="D18" s="156">
        <v>16</v>
      </c>
      <c r="E18" s="156">
        <v>0.568</v>
      </c>
      <c r="F18" s="156">
        <v>0.448</v>
      </c>
      <c r="G18" s="124">
        <v>150</v>
      </c>
      <c r="H18" s="124" t="s">
        <v>89</v>
      </c>
      <c r="I18" s="124">
        <f t="shared" si="3"/>
        <v>1</v>
      </c>
      <c r="K18" s="146" t="s">
        <v>84</v>
      </c>
      <c r="L18" s="158">
        <f>_xlfn.COUNTIFS($F$4:$F$26,"&gt;2,76",$F$4:$F$26,"&lt;=3,25")</f>
        <v>0</v>
      </c>
      <c r="N18" s="271">
        <v>2081000050</v>
      </c>
      <c r="O18" s="271"/>
    </row>
    <row r="19" spans="1:15" ht="12.75" customHeight="1">
      <c r="A19" s="156" t="s">
        <v>111</v>
      </c>
      <c r="B19" s="156" t="s">
        <v>210</v>
      </c>
      <c r="C19" s="156" t="s">
        <v>211</v>
      </c>
      <c r="D19" s="156">
        <v>21</v>
      </c>
      <c r="E19" s="156">
        <v>0.448</v>
      </c>
      <c r="F19" s="156">
        <v>0.553</v>
      </c>
      <c r="G19" s="124">
        <v>150</v>
      </c>
      <c r="H19" s="124" t="s">
        <v>89</v>
      </c>
      <c r="I19" s="124">
        <f t="shared" si="3"/>
        <v>1</v>
      </c>
      <c r="K19" s="146" t="s">
        <v>85</v>
      </c>
      <c r="L19" s="158">
        <f>_xlfn.COUNTIFS($F$4:$F$26,"&gt;3,26",$F$4:$F$26,"&lt;=3,75")</f>
        <v>0</v>
      </c>
      <c r="N19" s="271">
        <v>2081000060</v>
      </c>
      <c r="O19" s="271"/>
    </row>
    <row r="20" spans="1:15" ht="12.75" customHeight="1">
      <c r="A20" s="166" t="s">
        <v>112</v>
      </c>
      <c r="B20" s="166" t="s">
        <v>211</v>
      </c>
      <c r="C20" s="166" t="s">
        <v>131</v>
      </c>
      <c r="D20" s="166">
        <v>53</v>
      </c>
      <c r="E20" s="166">
        <v>0.553</v>
      </c>
      <c r="F20" s="166">
        <v>-0.68</v>
      </c>
      <c r="G20" s="139">
        <v>150</v>
      </c>
      <c r="H20" s="139" t="s">
        <v>89</v>
      </c>
      <c r="I20" s="139">
        <f t="shared" si="3"/>
        <v>1</v>
      </c>
      <c r="K20" s="146" t="s">
        <v>86</v>
      </c>
      <c r="L20" s="158">
        <f>_xlfn.COUNTIFS($F$4:$F$26,"&gt;3,76",$F$4:$F$26,"&lt;=4,25")</f>
        <v>0</v>
      </c>
      <c r="N20" s="271">
        <v>2081000070</v>
      </c>
      <c r="O20" s="271"/>
    </row>
    <row r="21" spans="1:15" ht="12">
      <c r="A21" s="156"/>
      <c r="B21" s="156"/>
      <c r="C21" s="156"/>
      <c r="D21" s="156"/>
      <c r="E21" s="156"/>
      <c r="F21" s="156"/>
      <c r="G21" s="124"/>
      <c r="H21" s="124"/>
      <c r="I21" s="124"/>
      <c r="K21" s="146" t="s">
        <v>92</v>
      </c>
      <c r="L21" s="158">
        <f>_xlfn.COUNTIFS($F$4:$F$27,"&gt;4,26",$F$4:$F$27,"&lt;=4,75")</f>
        <v>0</v>
      </c>
      <c r="N21" s="271">
        <v>2081000080</v>
      </c>
      <c r="O21" s="271"/>
    </row>
    <row r="22" spans="1:15" ht="12">
      <c r="A22" s="156"/>
      <c r="B22" s="156"/>
      <c r="C22" s="156"/>
      <c r="D22" s="156"/>
      <c r="E22" s="156"/>
      <c r="F22" s="156"/>
      <c r="G22" s="124"/>
      <c r="H22" s="124"/>
      <c r="I22" s="124"/>
      <c r="K22" s="146" t="s">
        <v>93</v>
      </c>
      <c r="L22" s="158">
        <f>_xlfn.COUNTIFS($F$4:$F$27,"&gt;4,76",$F$4:$F$27,"&lt;=5,25")</f>
        <v>0</v>
      </c>
      <c r="N22" s="271">
        <v>2081000090</v>
      </c>
      <c r="O22" s="271"/>
    </row>
    <row r="23" spans="1:15" ht="12">
      <c r="A23" s="156"/>
      <c r="B23" s="156"/>
      <c r="C23" s="156"/>
      <c r="D23" s="156"/>
      <c r="E23" s="156"/>
      <c r="F23" s="156"/>
      <c r="G23" s="124"/>
      <c r="H23" s="124"/>
      <c r="I23" s="124"/>
      <c r="K23" s="146" t="s">
        <v>94</v>
      </c>
      <c r="L23" s="158">
        <f>_xlfn.COUNTIFS($F$4:$F$27,"&gt;5,26",$F$4:$F$27,"&lt;=5,75")</f>
        <v>0</v>
      </c>
      <c r="N23" s="271">
        <v>2081000100</v>
      </c>
      <c r="O23" s="271"/>
    </row>
    <row r="24" spans="1:15" ht="12">
      <c r="A24" s="156"/>
      <c r="B24" s="156"/>
      <c r="C24" s="156"/>
      <c r="D24" s="156"/>
      <c r="E24" s="156"/>
      <c r="F24" s="156"/>
      <c r="G24" s="124"/>
      <c r="H24" s="124"/>
      <c r="I24" s="124"/>
      <c r="K24" s="146" t="s">
        <v>95</v>
      </c>
      <c r="L24" s="158">
        <f>_xlfn.COUNTIFS($F$4:$F$27,"&gt;5,76",$F$4:$F$27,"&lt;=6,25")</f>
        <v>0</v>
      </c>
      <c r="N24" s="271">
        <v>2081000110</v>
      </c>
      <c r="O24" s="271"/>
    </row>
    <row r="25" spans="1:12" ht="12">
      <c r="A25" s="156"/>
      <c r="B25" s="156"/>
      <c r="C25" s="156"/>
      <c r="D25" s="156"/>
      <c r="E25" s="156"/>
      <c r="F25" s="156"/>
      <c r="G25" s="124"/>
      <c r="H25" s="124"/>
      <c r="I25" s="124"/>
      <c r="J25" s="152" t="s">
        <v>130</v>
      </c>
      <c r="K25" s="109" t="s">
        <v>50</v>
      </c>
      <c r="L25" s="159">
        <f>SUM(L14:L24)</f>
        <v>17</v>
      </c>
    </row>
    <row r="26" spans="1:9" ht="12">
      <c r="A26" s="156"/>
      <c r="B26" s="156"/>
      <c r="C26" s="156"/>
      <c r="D26" s="156"/>
      <c r="E26" s="156"/>
      <c r="F26" s="156"/>
      <c r="G26" s="124"/>
      <c r="H26" s="124"/>
      <c r="I26" s="124"/>
    </row>
    <row r="27" spans="1:9" ht="12">
      <c r="A27" s="124"/>
      <c r="B27" s="160"/>
      <c r="C27" s="160"/>
      <c r="D27" s="160"/>
      <c r="E27" s="160"/>
      <c r="F27" s="160"/>
      <c r="G27" s="124"/>
      <c r="H27" s="124"/>
      <c r="I27" s="124"/>
    </row>
    <row r="28" spans="1:9" ht="12">
      <c r="A28" s="161"/>
      <c r="B28" s="162"/>
      <c r="C28" s="162"/>
      <c r="D28" s="163">
        <f>SUM(D4:D27)</f>
        <v>652</v>
      </c>
      <c r="E28" s="162"/>
      <c r="F28" s="162"/>
      <c r="G28" s="161"/>
      <c r="H28" s="161"/>
      <c r="I28" s="161"/>
    </row>
    <row r="29" spans="1:9" ht="12">
      <c r="A29" s="161"/>
      <c r="B29" s="162"/>
      <c r="C29" s="162"/>
      <c r="D29" s="162"/>
      <c r="E29" s="162"/>
      <c r="F29" s="162"/>
      <c r="G29" s="161"/>
      <c r="H29" s="161"/>
      <c r="I29" s="161"/>
    </row>
    <row r="57" spans="1:248" s="164" customFormat="1" ht="12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20"/>
      <c r="O57" s="120"/>
      <c r="P57" s="120"/>
      <c r="Q57" s="120"/>
      <c r="R57" s="120"/>
      <c r="S57" s="120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  <c r="DQ57" s="142"/>
      <c r="DR57" s="142"/>
      <c r="DS57" s="142"/>
      <c r="DT57" s="142"/>
      <c r="DU57" s="142"/>
      <c r="DV57" s="142"/>
      <c r="DW57" s="142"/>
      <c r="DX57" s="142"/>
      <c r="DY57" s="142"/>
      <c r="DZ57" s="142"/>
      <c r="EA57" s="142"/>
      <c r="EB57" s="142"/>
      <c r="EC57" s="142"/>
      <c r="ED57" s="142"/>
      <c r="EE57" s="142"/>
      <c r="EF57" s="142"/>
      <c r="EG57" s="142"/>
      <c r="EH57" s="142"/>
      <c r="EI57" s="142"/>
      <c r="EJ57" s="142"/>
      <c r="EK57" s="142"/>
      <c r="EL57" s="142"/>
      <c r="EM57" s="142"/>
      <c r="EN57" s="142"/>
      <c r="EO57" s="142"/>
      <c r="EP57" s="142"/>
      <c r="EQ57" s="142"/>
      <c r="ER57" s="142"/>
      <c r="ES57" s="142"/>
      <c r="ET57" s="142"/>
      <c r="EU57" s="142"/>
      <c r="EV57" s="142"/>
      <c r="EW57" s="142"/>
      <c r="EX57" s="142"/>
      <c r="EY57" s="142"/>
      <c r="EZ57" s="142"/>
      <c r="FA57" s="142"/>
      <c r="FB57" s="142"/>
      <c r="FC57" s="142"/>
      <c r="FD57" s="142"/>
      <c r="FE57" s="142"/>
      <c r="FF57" s="142"/>
      <c r="FG57" s="142"/>
      <c r="FH57" s="142"/>
      <c r="FI57" s="142"/>
      <c r="FJ57" s="142"/>
      <c r="FK57" s="142"/>
      <c r="FL57" s="142"/>
      <c r="FM57" s="142"/>
      <c r="FN57" s="142"/>
      <c r="FO57" s="142"/>
      <c r="FP57" s="142"/>
      <c r="FQ57" s="142"/>
      <c r="FR57" s="142"/>
      <c r="FS57" s="142"/>
      <c r="FT57" s="142"/>
      <c r="FU57" s="142"/>
      <c r="FV57" s="142"/>
      <c r="FW57" s="142"/>
      <c r="FX57" s="142"/>
      <c r="FY57" s="142"/>
      <c r="FZ57" s="142"/>
      <c r="GA57" s="142"/>
      <c r="GB57" s="142"/>
      <c r="GC57" s="142"/>
      <c r="GD57" s="142"/>
      <c r="GE57" s="142"/>
      <c r="GF57" s="142"/>
      <c r="GG57" s="142"/>
      <c r="GH57" s="142"/>
      <c r="GI57" s="142"/>
      <c r="GJ57" s="142"/>
      <c r="GK57" s="142"/>
      <c r="GL57" s="142"/>
      <c r="GM57" s="142"/>
      <c r="GN57" s="142"/>
      <c r="GO57" s="142"/>
      <c r="GP57" s="142"/>
      <c r="GQ57" s="142"/>
      <c r="GR57" s="142"/>
      <c r="GS57" s="142"/>
      <c r="GT57" s="142"/>
      <c r="GU57" s="142"/>
      <c r="GV57" s="142"/>
      <c r="GW57" s="142"/>
      <c r="GX57" s="142"/>
      <c r="GY57" s="142"/>
      <c r="GZ57" s="142"/>
      <c r="HA57" s="142"/>
      <c r="HB57" s="142"/>
      <c r="HC57" s="142"/>
      <c r="HD57" s="142"/>
      <c r="HE57" s="142"/>
      <c r="HF57" s="142"/>
      <c r="HG57" s="142"/>
      <c r="HH57" s="142"/>
      <c r="HI57" s="142"/>
      <c r="HJ57" s="142"/>
      <c r="HK57" s="142"/>
      <c r="HL57" s="142"/>
      <c r="HM57" s="142"/>
      <c r="HN57" s="142"/>
      <c r="HO57" s="142"/>
      <c r="HP57" s="142"/>
      <c r="HQ57" s="142"/>
      <c r="HR57" s="142"/>
      <c r="HS57" s="142"/>
      <c r="HT57" s="142"/>
      <c r="HU57" s="142"/>
      <c r="HV57" s="142"/>
      <c r="HW57" s="142"/>
      <c r="HX57" s="142"/>
      <c r="HY57" s="142"/>
      <c r="HZ57" s="142"/>
      <c r="IA57" s="142"/>
      <c r="IB57" s="142"/>
      <c r="IC57" s="142"/>
      <c r="ID57" s="142"/>
      <c r="IE57" s="142"/>
      <c r="IF57" s="142"/>
      <c r="IG57" s="142"/>
      <c r="IH57" s="142"/>
      <c r="II57" s="142"/>
      <c r="IJ57" s="142"/>
      <c r="IK57" s="142"/>
      <c r="IL57" s="142"/>
      <c r="IM57" s="142"/>
      <c r="IN57" s="142"/>
    </row>
    <row r="66" spans="14:19" ht="12">
      <c r="N66" s="142"/>
      <c r="O66" s="142"/>
      <c r="P66" s="142"/>
      <c r="Q66" s="142"/>
      <c r="R66" s="142"/>
      <c r="S66" s="142"/>
    </row>
  </sheetData>
  <sheetProtection/>
  <mergeCells count="13">
    <mergeCell ref="A1:H1"/>
    <mergeCell ref="N13:O13"/>
    <mergeCell ref="N14:O14"/>
    <mergeCell ref="N15:O15"/>
    <mergeCell ref="N16:O16"/>
    <mergeCell ref="N17:O17"/>
    <mergeCell ref="N24:O24"/>
    <mergeCell ref="N18:O18"/>
    <mergeCell ref="N19:O19"/>
    <mergeCell ref="N20:O20"/>
    <mergeCell ref="N21:O21"/>
    <mergeCell ref="N22:O22"/>
    <mergeCell ref="N23:O23"/>
  </mergeCells>
  <dataValidations count="1">
    <dataValidation type="list" allowBlank="1" showInputMessage="1" showErrorMessage="1" sqref="H4:H29">
      <formula1>"S/ Pav,Asfalto,Blokret,Paralelo"</formula1>
    </dataValidation>
  </dataValidations>
  <printOptions horizontalCentered="1"/>
  <pageMargins left="0.5118110236220472" right="0.5118110236220472" top="1.1811023622047245" bottom="0.7874015748031497" header="0.31496062992125984" footer="0.31496062992125984"/>
  <pageSetup horizontalDpi="1200" verticalDpi="1200" orientation="portrait" paperSize="9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I33" sqref="I33"/>
    </sheetView>
  </sheetViews>
  <sheetFormatPr defaultColWidth="9.00390625" defaultRowHeight="12.75"/>
  <cols>
    <col min="1" max="1" width="12.00390625" style="0" bestFit="1" customWidth="1"/>
    <col min="2" max="2" width="41.875" style="0" bestFit="1" customWidth="1"/>
    <col min="4" max="4" width="15.625" style="0" customWidth="1"/>
    <col min="5" max="5" width="22.50390625" style="0" bestFit="1" customWidth="1"/>
  </cols>
  <sheetData>
    <row r="1" spans="1:5" ht="12">
      <c r="A1" s="273" t="s">
        <v>215</v>
      </c>
      <c r="B1" s="273"/>
      <c r="C1" s="273"/>
      <c r="D1" s="273"/>
      <c r="E1" s="167" t="s">
        <v>220</v>
      </c>
    </row>
    <row r="2" spans="1:5" ht="36" customHeight="1">
      <c r="A2" s="167" t="s">
        <v>216</v>
      </c>
      <c r="B2" s="167" t="s">
        <v>217</v>
      </c>
      <c r="C2" s="167" t="s">
        <v>218</v>
      </c>
      <c r="D2" s="168" t="s">
        <v>219</v>
      </c>
      <c r="E2" s="167">
        <v>1.2377</v>
      </c>
    </row>
    <row r="3" spans="1:5" ht="12">
      <c r="A3">
        <v>7010100010</v>
      </c>
      <c r="B3" t="s">
        <v>25</v>
      </c>
      <c r="C3" t="s">
        <v>0</v>
      </c>
      <c r="D3">
        <v>475.38</v>
      </c>
      <c r="E3">
        <f>D3*$E$2</f>
        <v>588.377826</v>
      </c>
    </row>
    <row r="4" spans="1:5" ht="12">
      <c r="A4">
        <v>7010100020</v>
      </c>
      <c r="B4" t="s">
        <v>18</v>
      </c>
      <c r="C4" t="s">
        <v>0</v>
      </c>
      <c r="D4">
        <v>145.04</v>
      </c>
      <c r="E4">
        <f aca="true" t="shared" si="0" ref="E4:E40">D4*$E$2</f>
        <v>179.516008</v>
      </c>
    </row>
    <row r="5" spans="1:5" ht="12">
      <c r="A5">
        <v>7010100030</v>
      </c>
      <c r="B5" t="s">
        <v>19</v>
      </c>
      <c r="C5" t="s">
        <v>0</v>
      </c>
      <c r="D5">
        <v>115.22</v>
      </c>
      <c r="E5">
        <f t="shared" si="0"/>
        <v>142.607794</v>
      </c>
    </row>
    <row r="6" spans="1:5" ht="12">
      <c r="A6">
        <v>7010100040</v>
      </c>
      <c r="B6" t="s">
        <v>26</v>
      </c>
      <c r="C6" t="s">
        <v>0</v>
      </c>
      <c r="D6">
        <v>307.81</v>
      </c>
      <c r="E6">
        <f t="shared" si="0"/>
        <v>380.97643700000003</v>
      </c>
    </row>
    <row r="7" spans="1:5" ht="12">
      <c r="A7">
        <v>7010100050</v>
      </c>
      <c r="B7" t="s">
        <v>20</v>
      </c>
      <c r="C7" t="s">
        <v>0</v>
      </c>
      <c r="D7">
        <v>383.66</v>
      </c>
      <c r="E7">
        <f t="shared" si="0"/>
        <v>474.85598200000004</v>
      </c>
    </row>
    <row r="8" spans="1:5" ht="12">
      <c r="A8">
        <v>7010100060</v>
      </c>
      <c r="B8" t="s">
        <v>21</v>
      </c>
      <c r="C8" t="s">
        <v>0</v>
      </c>
      <c r="D8">
        <v>803.74</v>
      </c>
      <c r="E8">
        <f t="shared" si="0"/>
        <v>994.788998</v>
      </c>
    </row>
    <row r="9" spans="1:5" ht="12">
      <c r="A9">
        <v>7010100070</v>
      </c>
      <c r="B9" t="s">
        <v>22</v>
      </c>
      <c r="C9" t="s">
        <v>3</v>
      </c>
      <c r="D9">
        <v>2107.75</v>
      </c>
      <c r="E9">
        <f t="shared" si="0"/>
        <v>2608.762175</v>
      </c>
    </row>
    <row r="10" spans="1:5" ht="12">
      <c r="A10">
        <v>7010100080</v>
      </c>
      <c r="B10" t="s">
        <v>23</v>
      </c>
      <c r="C10" t="s">
        <v>3</v>
      </c>
      <c r="D10">
        <v>202.83</v>
      </c>
      <c r="E10">
        <f t="shared" si="0"/>
        <v>251.04269100000002</v>
      </c>
    </row>
    <row r="11" spans="1:5" ht="12">
      <c r="A11">
        <v>7010100100</v>
      </c>
      <c r="B11" t="s">
        <v>32</v>
      </c>
      <c r="C11" t="s">
        <v>1</v>
      </c>
      <c r="D11">
        <v>138.87</v>
      </c>
      <c r="E11">
        <f t="shared" si="0"/>
        <v>171.879399</v>
      </c>
    </row>
    <row r="12" spans="1:5" ht="12">
      <c r="A12">
        <v>7010100110</v>
      </c>
      <c r="B12" t="s">
        <v>27</v>
      </c>
      <c r="C12" t="s">
        <v>0</v>
      </c>
      <c r="D12">
        <v>170.83</v>
      </c>
      <c r="E12">
        <f t="shared" si="0"/>
        <v>211.436291</v>
      </c>
    </row>
    <row r="13" spans="1:5" ht="12">
      <c r="A13">
        <v>7010100120</v>
      </c>
      <c r="B13" t="s">
        <v>16</v>
      </c>
      <c r="C13" t="s">
        <v>3</v>
      </c>
      <c r="D13">
        <v>1215.67</v>
      </c>
      <c r="E13">
        <f t="shared" si="0"/>
        <v>1504.634759</v>
      </c>
    </row>
    <row r="14" spans="1:5" ht="12">
      <c r="A14">
        <v>7010100130</v>
      </c>
      <c r="B14" t="s">
        <v>24</v>
      </c>
      <c r="C14" t="s">
        <v>3</v>
      </c>
      <c r="D14">
        <v>1019.75</v>
      </c>
      <c r="E14">
        <f t="shared" si="0"/>
        <v>1262.144575</v>
      </c>
    </row>
    <row r="15" spans="1:5" ht="12">
      <c r="A15">
        <v>7010100140</v>
      </c>
      <c r="B15" t="s">
        <v>17</v>
      </c>
      <c r="C15" t="s">
        <v>3</v>
      </c>
      <c r="D15">
        <v>1723.05</v>
      </c>
      <c r="E15">
        <f t="shared" si="0"/>
        <v>2132.618985</v>
      </c>
    </row>
    <row r="16" spans="1:5" ht="12">
      <c r="A16">
        <v>7010100210</v>
      </c>
      <c r="B16" t="s">
        <v>15</v>
      </c>
      <c r="C16" t="s">
        <v>5</v>
      </c>
      <c r="D16">
        <v>1480.31</v>
      </c>
      <c r="E16">
        <f t="shared" si="0"/>
        <v>1832.179687</v>
      </c>
    </row>
    <row r="17" spans="1:5" ht="12">
      <c r="A17">
        <v>7070100450</v>
      </c>
      <c r="B17" t="s">
        <v>28</v>
      </c>
      <c r="C17" t="s">
        <v>1</v>
      </c>
      <c r="D17">
        <v>119.94</v>
      </c>
      <c r="E17">
        <f t="shared" si="0"/>
        <v>148.449738</v>
      </c>
    </row>
    <row r="18" spans="1:5" ht="12">
      <c r="A18">
        <v>7070100480</v>
      </c>
      <c r="B18" t="s">
        <v>29</v>
      </c>
      <c r="C18" t="s">
        <v>1</v>
      </c>
      <c r="D18">
        <v>258.08</v>
      </c>
      <c r="E18">
        <f t="shared" si="0"/>
        <v>319.425616</v>
      </c>
    </row>
    <row r="19" spans="1:5" ht="12">
      <c r="A19">
        <v>7070100520</v>
      </c>
      <c r="B19" t="s">
        <v>30</v>
      </c>
      <c r="C19" t="s">
        <v>3</v>
      </c>
      <c r="D19">
        <v>463.22</v>
      </c>
      <c r="E19">
        <f t="shared" si="0"/>
        <v>573.327394</v>
      </c>
    </row>
    <row r="20" spans="1:5" ht="12">
      <c r="A20">
        <v>7080100120</v>
      </c>
      <c r="B20" t="s">
        <v>33</v>
      </c>
      <c r="C20" t="s">
        <v>3</v>
      </c>
      <c r="D20">
        <v>2053.33</v>
      </c>
      <c r="E20">
        <f t="shared" si="0"/>
        <v>2541.406541</v>
      </c>
    </row>
    <row r="21" spans="1:5" ht="12">
      <c r="A21">
        <v>7080100130</v>
      </c>
      <c r="B21" t="s">
        <v>34</v>
      </c>
      <c r="C21" t="s">
        <v>3</v>
      </c>
      <c r="D21">
        <v>2186</v>
      </c>
      <c r="E21">
        <f t="shared" si="0"/>
        <v>2705.6122</v>
      </c>
    </row>
    <row r="22" spans="1:5" ht="12">
      <c r="A22">
        <v>7080100140</v>
      </c>
      <c r="B22" t="s">
        <v>35</v>
      </c>
      <c r="C22" t="s">
        <v>3</v>
      </c>
      <c r="D22">
        <v>2345.57</v>
      </c>
      <c r="E22">
        <f t="shared" si="0"/>
        <v>2903.1119890000004</v>
      </c>
    </row>
    <row r="23" spans="1:5" ht="12">
      <c r="A23">
        <v>7080100190</v>
      </c>
      <c r="B23" t="s">
        <v>36</v>
      </c>
      <c r="C23" t="s">
        <v>3</v>
      </c>
      <c r="D23">
        <v>3730.26</v>
      </c>
      <c r="E23">
        <f t="shared" si="0"/>
        <v>4616.9428020000005</v>
      </c>
    </row>
    <row r="24" spans="1:5" ht="12">
      <c r="A24">
        <v>7080100210</v>
      </c>
      <c r="B24" t="s">
        <v>37</v>
      </c>
      <c r="C24" t="s">
        <v>3</v>
      </c>
      <c r="D24">
        <v>2193.68</v>
      </c>
      <c r="E24">
        <f t="shared" si="0"/>
        <v>2715.1177359999997</v>
      </c>
    </row>
    <row r="25" spans="1:5" ht="12">
      <c r="A25">
        <v>7200100030</v>
      </c>
      <c r="B25" t="s">
        <v>38</v>
      </c>
      <c r="C25" t="s">
        <v>3</v>
      </c>
      <c r="D25">
        <v>870.18</v>
      </c>
      <c r="E25">
        <f t="shared" si="0"/>
        <v>1077.021786</v>
      </c>
    </row>
    <row r="26" spans="1:5" ht="12">
      <c r="A26">
        <v>7200100070</v>
      </c>
      <c r="B26" t="s">
        <v>39</v>
      </c>
      <c r="C26" t="s">
        <v>3</v>
      </c>
      <c r="D26">
        <v>594.22</v>
      </c>
      <c r="E26">
        <f t="shared" si="0"/>
        <v>735.466094</v>
      </c>
    </row>
    <row r="27" spans="1:5" ht="12">
      <c r="A27">
        <v>7210100720</v>
      </c>
      <c r="B27" t="s">
        <v>40</v>
      </c>
      <c r="C27" t="s">
        <v>3</v>
      </c>
      <c r="D27">
        <v>641.71</v>
      </c>
      <c r="E27">
        <f t="shared" si="0"/>
        <v>794.2444670000001</v>
      </c>
    </row>
    <row r="28" spans="1:5" ht="12">
      <c r="A28">
        <v>7260100010</v>
      </c>
      <c r="B28" t="s">
        <v>41</v>
      </c>
      <c r="C28" t="s">
        <v>1</v>
      </c>
      <c r="D28">
        <v>140.87</v>
      </c>
      <c r="E28">
        <f t="shared" si="0"/>
        <v>174.354799</v>
      </c>
    </row>
    <row r="29" spans="1:5" ht="12">
      <c r="A29">
        <v>7260100050</v>
      </c>
      <c r="B29" t="s">
        <v>42</v>
      </c>
      <c r="C29" t="s">
        <v>1</v>
      </c>
      <c r="D29">
        <v>194.12</v>
      </c>
      <c r="E29">
        <f t="shared" si="0"/>
        <v>240.262324</v>
      </c>
    </row>
    <row r="30" spans="1:5" ht="12">
      <c r="A30">
        <v>7260100110</v>
      </c>
      <c r="B30" t="s">
        <v>43</v>
      </c>
      <c r="C30" t="s">
        <v>1</v>
      </c>
      <c r="D30">
        <v>270.82</v>
      </c>
      <c r="E30">
        <f t="shared" si="0"/>
        <v>335.193914</v>
      </c>
    </row>
    <row r="31" spans="1:5" ht="12">
      <c r="A31">
        <v>7260100170</v>
      </c>
      <c r="B31" t="s">
        <v>44</v>
      </c>
      <c r="C31" t="s">
        <v>1</v>
      </c>
      <c r="D31">
        <v>281.08</v>
      </c>
      <c r="E31">
        <f t="shared" si="0"/>
        <v>347.892716</v>
      </c>
    </row>
    <row r="32" spans="1:5" ht="12">
      <c r="A32">
        <v>7260500170</v>
      </c>
      <c r="B32" t="s">
        <v>45</v>
      </c>
      <c r="C32" t="s">
        <v>1</v>
      </c>
      <c r="D32">
        <v>434.05</v>
      </c>
      <c r="E32">
        <f t="shared" si="0"/>
        <v>537.223685</v>
      </c>
    </row>
    <row r="33" spans="1:5" ht="12">
      <c r="A33">
        <v>7260100020</v>
      </c>
      <c r="B33" t="s">
        <v>224</v>
      </c>
      <c r="C33" t="s">
        <v>1</v>
      </c>
      <c r="D33">
        <v>218.95</v>
      </c>
      <c r="E33">
        <f t="shared" si="0"/>
        <v>270.994415</v>
      </c>
    </row>
    <row r="34" spans="1:5" ht="12">
      <c r="A34">
        <v>7260100060</v>
      </c>
      <c r="B34" t="s">
        <v>225</v>
      </c>
      <c r="C34" t="s">
        <v>1</v>
      </c>
      <c r="D34">
        <v>275.78</v>
      </c>
      <c r="E34">
        <f t="shared" si="0"/>
        <v>341.332906</v>
      </c>
    </row>
    <row r="35" spans="1:5" ht="12">
      <c r="A35">
        <v>7260100030</v>
      </c>
      <c r="B35" t="s">
        <v>226</v>
      </c>
      <c r="C35" t="s">
        <v>1</v>
      </c>
      <c r="D35">
        <v>191.74</v>
      </c>
      <c r="E35">
        <f t="shared" si="0"/>
        <v>237.31659800000003</v>
      </c>
    </row>
    <row r="36" spans="1:5" ht="12">
      <c r="A36">
        <v>7260100070</v>
      </c>
      <c r="B36" t="s">
        <v>227</v>
      </c>
      <c r="C36" t="s">
        <v>1</v>
      </c>
      <c r="D36">
        <v>246.5</v>
      </c>
      <c r="E36">
        <f t="shared" si="0"/>
        <v>305.09305</v>
      </c>
    </row>
    <row r="37" spans="1:5" ht="12">
      <c r="A37">
        <v>7010100160</v>
      </c>
      <c r="B37" t="s">
        <v>228</v>
      </c>
      <c r="C37" t="s">
        <v>5</v>
      </c>
      <c r="D37">
        <v>545</v>
      </c>
      <c r="E37">
        <f t="shared" si="0"/>
        <v>674.5465</v>
      </c>
    </row>
    <row r="38" spans="1:5" ht="12">
      <c r="A38">
        <v>7010100180</v>
      </c>
      <c r="B38" t="s">
        <v>229</v>
      </c>
      <c r="C38" t="s">
        <v>5</v>
      </c>
      <c r="D38">
        <v>618.8</v>
      </c>
      <c r="E38">
        <f t="shared" si="0"/>
        <v>765.8887599999999</v>
      </c>
    </row>
    <row r="39" spans="1:5" ht="12">
      <c r="A39">
        <v>7010100190</v>
      </c>
      <c r="B39" t="s">
        <v>230</v>
      </c>
      <c r="C39" t="s">
        <v>3</v>
      </c>
      <c r="D39">
        <v>674.44</v>
      </c>
      <c r="E39">
        <f t="shared" si="0"/>
        <v>834.7543880000001</v>
      </c>
    </row>
    <row r="40" spans="1:5" ht="12">
      <c r="A40">
        <v>7010100200</v>
      </c>
      <c r="B40" t="s">
        <v>231</v>
      </c>
      <c r="C40" t="s">
        <v>3</v>
      </c>
      <c r="D40">
        <v>674.44</v>
      </c>
      <c r="E40">
        <f t="shared" si="0"/>
        <v>834.7543880000001</v>
      </c>
    </row>
  </sheetData>
  <sheetProtection/>
  <mergeCells count="1">
    <mergeCell ref="A1:D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Sueli Rodrigues</dc:creator>
  <cp:keywords/>
  <dc:description/>
  <cp:lastModifiedBy>USER</cp:lastModifiedBy>
  <cp:lastPrinted>2021-07-29T18:51:05Z</cp:lastPrinted>
  <dcterms:created xsi:type="dcterms:W3CDTF">2011-03-10T18:38:49Z</dcterms:created>
  <dcterms:modified xsi:type="dcterms:W3CDTF">2021-08-31T17:33:21Z</dcterms:modified>
  <cp:category/>
  <cp:version/>
  <cp:contentType/>
  <cp:contentStatus/>
</cp:coreProperties>
</file>